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600" activeTab="0"/>
  </bookViews>
  <sheets>
    <sheet name="Отчет" sheetId="1" r:id="rId1"/>
  </sheets>
  <definedNames>
    <definedName name="_xlnm.Print_Area" localSheetId="0">'Отчет'!$A$1:$D$65</definedName>
  </definedNames>
  <calcPr fullCalcOnLoad="1"/>
</workbook>
</file>

<file path=xl/sharedStrings.xml><?xml version="1.0" encoding="utf-8"?>
<sst xmlns="http://schemas.openxmlformats.org/spreadsheetml/2006/main" count="61" uniqueCount="61">
  <si>
    <t>СВЕДЕНИЯ
 о поступлении средств в избирательные фонды кандидатов или избирательных объединений (для опубликования в сети Интернет)
Внимание! Так как отчет содержит необработанные платежи, сведения, содержащиеся в нем, могут быть недостоверными или неполными.</t>
  </si>
  <si>
    <t>Выборы депутатов Совета городского округа город Уфа Республики Башкортостан третьего созыва</t>
  </si>
  <si>
    <t>Избирательная комиссия городского округа город Уфа Республики Башкортостан</t>
  </si>
  <si>
    <t>По состоянию на 24.02.2012</t>
  </si>
  <si>
    <t>№
п/п</t>
  </si>
  <si>
    <t>ФИО кандидата или наименование избирательного объединения</t>
  </si>
  <si>
    <t>Сумма, руб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</si>
  <si>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</si>
  <si>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</si>
  <si>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</si>
  <si>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</si>
  <si>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</si>
  <si>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</si>
  <si>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</si>
  <si>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</si>
  <si>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</si>
  <si>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</si>
  <si>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</si>
  <si>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</si>
  <si>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</si>
  <si>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</si>
  <si>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</si>
  <si>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</si>
  <si>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</si>
  <si>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</si>
  <si>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</si>
  <si>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</si>
  <si>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</si>
  <si>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</si>
  <si>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</si>
  <si>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</si>
  <si>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</si>
  <si>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</si>
  <si>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</si>
  <si>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</si>
  <si>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</si>
  <si>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</si>
  <si>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</si>
  <si>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</si>
  <si>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</si>
  <si>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</si>
  <si>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</si>
  <si>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</si>
  <si>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</si>
  <si>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</si>
  <si>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</si>
  <si>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</si>
  <si>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</si>
  <si>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</si>
  <si>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</si>
  <si>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</si>
  <si>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</si>
  <si>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</si>
  <si>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</si>
  <si>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</si>
  <si>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</si>
  <si>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</si>
  <si>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Всего:</t>
  </si>
  <si>
    <t>В том числе собственные средства кандидата, руб</t>
  </si>
  <si>
    <t>А.М. Пискунов</t>
  </si>
  <si>
    <t xml:space="preserve">Председатель избирательной комиссии городского округа город Уфа 
Республики Башкортостан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</si>
</sst>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9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quotePrefix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 quotePrefix="1">
      <alignment horizontal="center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/>
    </xf>
    <xf numFmtId="0" fontId="8" fillId="0" borderId="0" xfId="0" applyFont="1" applyAlignment="1">
      <alignment wrapText="1"/>
    </xf>
    <xf numFmtId="4" fontId="8" fillId="0" borderId="0" xfId="0" applyNumberFormat="1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tabSelected="1" view="pageBreakPreview" zoomScaleSheetLayoutView="100" workbookViewId="0" topLeftCell="B27">
      <selection activeCell="C8" sqref="C8:C61"/>
    </sheetView>
  </sheetViews>
  <sheetFormatPr defaultColWidth="9.00390625" defaultRowHeight="12.75"/>
  <cols>
    <col min="1" max="1" width="10.25390625" style="0" customWidth="1"/>
    <col min="2" max="2" width="38.00390625" style="0" customWidth="1"/>
    <col min="3" max="3" width="20.375" style="0" customWidth="1"/>
    <col min="4" max="4" width="42.00390625" style="0" customWidth="1"/>
  </cols>
  <sheetData>
    <row r="1" ht="12.75" customHeight="1">
      <c r="D1" s="1"/>
    </row>
    <row r="2" spans="1:4" ht="66.75" customHeight="1">
      <c r="A2" s="12" t="s">
        <v>0</v>
      </c>
      <c r="B2" s="12"/>
      <c r="C2" s="12"/>
      <c r="D2" s="12"/>
    </row>
    <row r="3" spans="1:4" ht="12.75">
      <c r="A3" s="13" t="s">
        <v>1</v>
      </c>
      <c r="B3" s="13"/>
      <c r="C3" s="13"/>
      <c r="D3" s="13"/>
    </row>
    <row r="4" spans="1:4" ht="12.75">
      <c r="A4" s="13" t="s">
        <v>2</v>
      </c>
      <c r="B4" s="13"/>
      <c r="C4" s="13"/>
      <c r="D4" s="13"/>
    </row>
    <row r="5" ht="12.75">
      <c r="D5" s="2" t="s">
        <v>3</v>
      </c>
    </row>
    <row r="6" spans="1:4" ht="22.5">
      <c r="A6" s="3" t="s">
        <v>4</v>
      </c>
      <c r="B6" s="3" t="s">
        <v>5</v>
      </c>
      <c r="C6" s="3" t="s">
        <v>6</v>
      </c>
      <c r="D6" s="3" t="s">
        <v>58</v>
      </c>
    </row>
    <row r="7" spans="1:4" ht="12.75">
      <c r="A7" s="4">
        <v>1</v>
      </c>
      <c r="B7" s="4">
        <v>2</v>
      </c>
      <c r="C7" s="4">
        <v>5</v>
      </c>
      <c r="D7" s="4">
        <v>6</v>
      </c>
    </row>
    <row r="8" spans="1:4" ht="12.75">
      <c r="A8" s="5" t="s">
        <v>7</v>
      </c>
      <c r="B8" s="6" t="str">
        <f>"Абдуллин Артур Робертович"</f>
        <v>Абдуллин Артур Робертович</v>
      </c>
      <c r="C8" s="10">
        <v>182000</v>
      </c>
      <c r="D8" s="10">
        <v>2000</v>
      </c>
    </row>
    <row r="9" spans="1:4" ht="12.75">
      <c r="A9" s="5" t="s">
        <v>8</v>
      </c>
      <c r="B9" s="6" t="str">
        <f>"Абдуллин Разиф Рауфович"</f>
        <v>Абдуллин Разиф Рауфович</v>
      </c>
      <c r="C9" s="10">
        <v>620000</v>
      </c>
      <c r="D9" s="11"/>
    </row>
    <row r="10" spans="1:4" ht="12.75">
      <c r="A10" s="5" t="s">
        <v>9</v>
      </c>
      <c r="B10" s="6" t="str">
        <f>"Ахметов Магдан Хамитович"</f>
        <v>Ахметов Магдан Хамитович</v>
      </c>
      <c r="C10" s="10">
        <v>36000</v>
      </c>
      <c r="D10" s="10">
        <v>36000</v>
      </c>
    </row>
    <row r="11" spans="1:4" ht="12.75">
      <c r="A11" s="5" t="s">
        <v>10</v>
      </c>
      <c r="B11" s="6" t="str">
        <f>"Бадертдинов Руслан Фанисович"</f>
        <v>Бадертдинов Руслан Фанисович</v>
      </c>
      <c r="C11" s="10">
        <v>43000</v>
      </c>
      <c r="D11" s="10">
        <v>43000</v>
      </c>
    </row>
    <row r="12" spans="1:4" ht="12.75">
      <c r="A12" s="5" t="s">
        <v>11</v>
      </c>
      <c r="B12" s="6" t="str">
        <f>"Бадиков Кирилл Владимирович"</f>
        <v>Бадиков Кирилл Владимирович</v>
      </c>
      <c r="C12" s="10">
        <v>310000</v>
      </c>
      <c r="D12" s="10">
        <v>110000</v>
      </c>
    </row>
    <row r="13" spans="1:4" ht="12.75">
      <c r="A13" s="5" t="s">
        <v>12</v>
      </c>
      <c r="B13" s="6" t="str">
        <f>"Белышева Любовь Александровна"</f>
        <v>Белышева Любовь Александровна</v>
      </c>
      <c r="C13" s="10">
        <v>775000</v>
      </c>
      <c r="D13" s="11"/>
    </row>
    <row r="14" spans="1:4" ht="12.75">
      <c r="A14" s="5" t="s">
        <v>13</v>
      </c>
      <c r="B14" s="6" t="str">
        <f>"Васильев Павел Юрьевич"</f>
        <v>Васильев Павел Юрьевич</v>
      </c>
      <c r="C14" s="10">
        <v>290000</v>
      </c>
      <c r="D14" s="10">
        <v>250000</v>
      </c>
    </row>
    <row r="15" spans="1:4" ht="12.75">
      <c r="A15" s="5" t="s">
        <v>14</v>
      </c>
      <c r="B15" s="6" t="str">
        <f>"Габдуллин Рамзи Рахматуллович"</f>
        <v>Габдуллин Рамзи Рахматуллович</v>
      </c>
      <c r="C15" s="10">
        <v>500000</v>
      </c>
      <c r="D15" s="11"/>
    </row>
    <row r="16" spans="1:4" ht="12.75">
      <c r="A16" s="5" t="s">
        <v>15</v>
      </c>
      <c r="B16" s="6" t="str">
        <f>"Гафуров Мадриль Абдрахманович"</f>
        <v>Гафуров Мадриль Абдрахманович</v>
      </c>
      <c r="C16" s="10">
        <v>72000</v>
      </c>
      <c r="D16" s="10">
        <v>72000</v>
      </c>
    </row>
    <row r="17" spans="1:4" ht="12.75">
      <c r="A17" s="5" t="s">
        <v>16</v>
      </c>
      <c r="B17" s="6" t="str">
        <f>"Гималетдинов Салават Хасанович"</f>
        <v>Гималетдинов Салават Хасанович</v>
      </c>
      <c r="C17" s="10">
        <v>394000</v>
      </c>
      <c r="D17" s="10">
        <v>104000</v>
      </c>
    </row>
    <row r="18" spans="1:4" ht="12.75">
      <c r="A18" s="5" t="s">
        <v>17</v>
      </c>
      <c r="B18" s="6" t="str">
        <f>"Горячев Анатолий Николаевич"</f>
        <v>Горячев Анатолий Николаевич</v>
      </c>
      <c r="C18" s="10">
        <v>1640000</v>
      </c>
      <c r="D18" s="10">
        <v>30000</v>
      </c>
    </row>
    <row r="19" spans="1:4" ht="12.75">
      <c r="A19" s="5" t="s">
        <v>18</v>
      </c>
      <c r="B19" s="6" t="str">
        <f>"Гумеров Ильдус Ришатович"</f>
        <v>Гумеров Ильдус Ришатович</v>
      </c>
      <c r="C19" s="10">
        <v>555000</v>
      </c>
      <c r="D19" s="10">
        <v>285000</v>
      </c>
    </row>
    <row r="20" spans="1:4" ht="12.75">
      <c r="A20" s="5" t="s">
        <v>19</v>
      </c>
      <c r="B20" s="6" t="str">
        <f>"Дегтев Александр Анатольевич"</f>
        <v>Дегтев Александр Анатольевич</v>
      </c>
      <c r="C20" s="10">
        <v>140000</v>
      </c>
      <c r="D20" s="10">
        <v>140000</v>
      </c>
    </row>
    <row r="21" spans="1:4" ht="12.75">
      <c r="A21" s="5" t="s">
        <v>20</v>
      </c>
      <c r="B21" s="6" t="str">
        <f>"Дубницкий Евгений Александрович"</f>
        <v>Дубницкий Евгений Александрович</v>
      </c>
      <c r="C21" s="10">
        <v>285000</v>
      </c>
      <c r="D21" s="10">
        <v>35000</v>
      </c>
    </row>
    <row r="22" spans="1:4" ht="12.75">
      <c r="A22" s="5" t="s">
        <v>21</v>
      </c>
      <c r="B22" s="6" t="str">
        <f>"Загитова Юлия Робертовна"</f>
        <v>Загитова Юлия Робертовна</v>
      </c>
      <c r="C22" s="10">
        <v>759550</v>
      </c>
      <c r="D22" s="11"/>
    </row>
    <row r="23" spans="1:4" ht="12.75">
      <c r="A23" s="5" t="s">
        <v>22</v>
      </c>
      <c r="B23" s="6" t="str">
        <f>"Зинатуллин Арсен Альбертович"</f>
        <v>Зинатуллин Арсен Альбертович</v>
      </c>
      <c r="C23" s="10">
        <v>4800</v>
      </c>
      <c r="D23" s="10">
        <v>4800</v>
      </c>
    </row>
    <row r="24" spans="1:4" ht="12.75">
      <c r="A24" s="5" t="s">
        <v>23</v>
      </c>
      <c r="B24" s="6" t="str">
        <f>"Зубаиров Айдар Сабирович"</f>
        <v>Зубаиров Айдар Сабирович</v>
      </c>
      <c r="C24" s="10">
        <v>397324.95</v>
      </c>
      <c r="D24" s="10">
        <v>397324.95</v>
      </c>
    </row>
    <row r="25" spans="1:4" ht="12.75">
      <c r="A25" s="5" t="s">
        <v>24</v>
      </c>
      <c r="B25" s="6" t="str">
        <f>"Ибрагимова Флуза Флюровна"</f>
        <v>Ибрагимова Флуза Флюровна</v>
      </c>
      <c r="C25" s="10">
        <v>725000</v>
      </c>
      <c r="D25" s="11"/>
    </row>
    <row r="26" spans="1:4" ht="12.75">
      <c r="A26" s="5" t="s">
        <v>25</v>
      </c>
      <c r="B26" s="6" t="str">
        <f>"Иванов Иван Вячеславович"</f>
        <v>Иванов Иван Вячеславович</v>
      </c>
      <c r="C26" s="10">
        <v>20700</v>
      </c>
      <c r="D26" s="10">
        <v>20700</v>
      </c>
    </row>
    <row r="27" spans="1:4" ht="12.75">
      <c r="A27" s="5" t="s">
        <v>26</v>
      </c>
      <c r="B27" s="6" t="str">
        <f>"Искандаров Камиль Людвигович"</f>
        <v>Искандаров Камиль Людвигович</v>
      </c>
      <c r="C27" s="10">
        <v>820000</v>
      </c>
      <c r="D27" s="11"/>
    </row>
    <row r="28" spans="1:4" ht="12.75">
      <c r="A28" s="5" t="s">
        <v>27</v>
      </c>
      <c r="B28" s="6" t="str">
        <f>"Ишмухаметова Галина Газимовна"</f>
        <v>Ишмухаметова Галина Газимовна</v>
      </c>
      <c r="C28" s="10">
        <v>15000</v>
      </c>
      <c r="D28" s="11"/>
    </row>
    <row r="29" spans="1:4" ht="12.75">
      <c r="A29" s="5" t="s">
        <v>28</v>
      </c>
      <c r="B29" s="6" t="str">
        <f>"Кадыров Ильгиз Миргаязович"</f>
        <v>Кадыров Ильгиз Миргаязович</v>
      </c>
      <c r="C29" s="10">
        <v>755000</v>
      </c>
      <c r="D29" s="11"/>
    </row>
    <row r="30" spans="1:4" ht="12.75">
      <c r="A30" s="5" t="s">
        <v>29</v>
      </c>
      <c r="B30" s="6" t="str">
        <f>"Казанцев Андрей Викторович"</f>
        <v>Казанцев Андрей Викторович</v>
      </c>
      <c r="C30" s="10">
        <v>327425</v>
      </c>
      <c r="D30" s="10">
        <v>327425</v>
      </c>
    </row>
    <row r="31" spans="1:4" ht="12.75">
      <c r="A31" s="5" t="s">
        <v>30</v>
      </c>
      <c r="B31" s="6" t="str">
        <f>"Караваев Дмитрий Витальевич"</f>
        <v>Караваев Дмитрий Витальевич</v>
      </c>
      <c r="C31" s="10">
        <v>800000</v>
      </c>
      <c r="D31" s="11"/>
    </row>
    <row r="32" spans="1:4" ht="12.75">
      <c r="A32" s="5" t="s">
        <v>31</v>
      </c>
      <c r="B32" s="6" t="str">
        <f>"Ковязин Борис Александрович"</f>
        <v>Ковязин Борис Александрович</v>
      </c>
      <c r="C32" s="10">
        <v>700000</v>
      </c>
      <c r="D32" s="11"/>
    </row>
    <row r="33" spans="1:4" ht="12.75">
      <c r="A33" s="5" t="s">
        <v>32</v>
      </c>
      <c r="B33" s="6" t="str">
        <f>"Кодяков Михаил Григорьевич"</f>
        <v>Кодяков Михаил Григорьевич</v>
      </c>
      <c r="C33" s="10">
        <v>2000</v>
      </c>
      <c r="D33" s="10">
        <v>2000</v>
      </c>
    </row>
    <row r="34" spans="1:4" ht="12.75">
      <c r="A34" s="5" t="s">
        <v>33</v>
      </c>
      <c r="B34" s="6" t="str">
        <f>"Коннов Сергей Дмитриевич"</f>
        <v>Коннов Сергей Дмитриевич</v>
      </c>
      <c r="C34" s="10">
        <v>95000</v>
      </c>
      <c r="D34" s="10">
        <v>35000</v>
      </c>
    </row>
    <row r="35" spans="1:4" ht="12.75">
      <c r="A35" s="5" t="s">
        <v>34</v>
      </c>
      <c r="B35" s="6" t="str">
        <f>"Коноплева Елена Витальевна"</f>
        <v>Коноплева Елена Витальевна</v>
      </c>
      <c r="C35" s="10">
        <v>720000</v>
      </c>
      <c r="D35" s="11"/>
    </row>
    <row r="36" spans="1:4" ht="12.75">
      <c r="A36" s="5" t="s">
        <v>35</v>
      </c>
      <c r="B36" s="6" t="str">
        <f>"Куляшов Олег Ильич"</f>
        <v>Куляшов Олег Ильич</v>
      </c>
      <c r="C36" s="10">
        <v>31800</v>
      </c>
      <c r="D36" s="11"/>
    </row>
    <row r="37" spans="1:4" ht="12.75">
      <c r="A37" s="5" t="s">
        <v>36</v>
      </c>
      <c r="B37" s="6" t="str">
        <f>"Марач Иосиф Михайлович"</f>
        <v>Марач Иосиф Михайлович</v>
      </c>
      <c r="C37" s="10">
        <v>350000</v>
      </c>
      <c r="D37" s="10">
        <v>150000</v>
      </c>
    </row>
    <row r="38" spans="1:4" ht="12.75">
      <c r="A38" s="5" t="s">
        <v>37</v>
      </c>
      <c r="B38" s="6" t="str">
        <f>"Микрюков Евгений Михайлович"</f>
        <v>Микрюков Евгений Михайлович</v>
      </c>
      <c r="C38" s="10">
        <v>350000</v>
      </c>
      <c r="D38" s="10">
        <v>350000</v>
      </c>
    </row>
    <row r="39" spans="1:4" ht="12.75">
      <c r="A39" s="5" t="s">
        <v>38</v>
      </c>
      <c r="B39" s="6" t="str">
        <f>"Муллагалямова Лилия Маратовна"</f>
        <v>Муллагалямова Лилия Маратовна</v>
      </c>
      <c r="C39" s="10">
        <v>730000</v>
      </c>
      <c r="D39" s="11"/>
    </row>
    <row r="40" spans="1:4" ht="12.75">
      <c r="A40" s="5" t="s">
        <v>39</v>
      </c>
      <c r="B40" s="6" t="str">
        <f>"Мулюков Малик Мусаевич"</f>
        <v>Мулюков Малик Мусаевич</v>
      </c>
      <c r="C40" s="10">
        <v>800000</v>
      </c>
      <c r="D40" s="11"/>
    </row>
    <row r="41" spans="1:4" ht="12.75">
      <c r="A41" s="5" t="s">
        <v>40</v>
      </c>
      <c r="B41" s="6" t="str">
        <f>"Назарова Лейсан Хакимуллаевна"</f>
        <v>Назарова Лейсан Хакимуллаевна</v>
      </c>
      <c r="C41" s="10">
        <v>53920</v>
      </c>
      <c r="D41" s="10">
        <v>53920</v>
      </c>
    </row>
    <row r="42" spans="1:4" ht="12.75">
      <c r="A42" s="5" t="s">
        <v>41</v>
      </c>
      <c r="B42" s="6" t="str">
        <f>"Нигматуллин Ирек Газизович"</f>
        <v>Нигматуллин Ирек Газизович</v>
      </c>
      <c r="C42" s="10">
        <v>1630500</v>
      </c>
      <c r="D42" s="11"/>
    </row>
    <row r="43" spans="1:4" ht="12.75">
      <c r="A43" s="5" t="s">
        <v>42</v>
      </c>
      <c r="B43" s="6" t="str">
        <f>"Николаева Светлана Васильевна"</f>
        <v>Николаева Светлана Васильевна</v>
      </c>
      <c r="C43" s="10">
        <v>420000</v>
      </c>
      <c r="D43" s="10">
        <v>420000</v>
      </c>
    </row>
    <row r="44" spans="1:4" ht="12.75">
      <c r="A44" s="5" t="s">
        <v>43</v>
      </c>
      <c r="B44" s="6" t="str">
        <f>"Носков Андрей Викторович"</f>
        <v>Носков Андрей Викторович</v>
      </c>
      <c r="C44" s="10">
        <v>665000</v>
      </c>
      <c r="D44" s="10">
        <v>105000</v>
      </c>
    </row>
    <row r="45" spans="1:4" ht="12.75">
      <c r="A45" s="5" t="s">
        <v>44</v>
      </c>
      <c r="B45" s="6" t="str">
        <f>"Панченко Сергей Николаевич"</f>
        <v>Панченко Сергей Николаевич</v>
      </c>
      <c r="C45" s="10">
        <v>450000</v>
      </c>
      <c r="D45" s="10">
        <v>450000</v>
      </c>
    </row>
    <row r="46" spans="1:4" ht="12.75">
      <c r="A46" s="5" t="s">
        <v>45</v>
      </c>
      <c r="B46" s="6" t="str">
        <f>"Поляков Олег Владимирович"</f>
        <v>Поляков Олег Владимирович</v>
      </c>
      <c r="C46" s="10">
        <v>1074000</v>
      </c>
      <c r="D46" s="10">
        <v>499000</v>
      </c>
    </row>
    <row r="47" spans="1:4" ht="12.75">
      <c r="A47" s="5" t="s">
        <v>46</v>
      </c>
      <c r="B47" s="6" t="str">
        <f>"Рыбинский Вадим Александрович"</f>
        <v>Рыбинский Вадим Александрович</v>
      </c>
      <c r="C47" s="10">
        <v>120000</v>
      </c>
      <c r="D47" s="10">
        <v>40000</v>
      </c>
    </row>
    <row r="48" spans="1:4" ht="12.75">
      <c r="A48" s="5" t="s">
        <v>47</v>
      </c>
      <c r="B48" s="6" t="str">
        <f>"Сергеев Александр Борисович"</f>
        <v>Сергеев Александр Борисович</v>
      </c>
      <c r="C48" s="10">
        <v>1000</v>
      </c>
      <c r="D48" s="10">
        <v>1000</v>
      </c>
    </row>
    <row r="49" spans="1:4" ht="12.75">
      <c r="A49" s="5" t="s">
        <v>48</v>
      </c>
      <c r="B49" s="6" t="str">
        <f>"Смирнов Юрий Всеволодович"</f>
        <v>Смирнов Юрий Всеволодович</v>
      </c>
      <c r="C49" s="10">
        <v>484000</v>
      </c>
      <c r="D49" s="10">
        <v>484000</v>
      </c>
    </row>
    <row r="50" spans="1:4" ht="12.75">
      <c r="A50" s="5" t="s">
        <v>49</v>
      </c>
      <c r="B50" s="6" t="str">
        <f>"Сопин Александр Леонидович"</f>
        <v>Сопин Александр Леонидович</v>
      </c>
      <c r="C50" s="10">
        <v>50000</v>
      </c>
      <c r="D50" s="10">
        <v>10000</v>
      </c>
    </row>
    <row r="51" spans="1:4" ht="12.75">
      <c r="A51" s="5" t="s">
        <v>50</v>
      </c>
      <c r="B51" s="6" t="str">
        <f>"Султанов Руслан Закирович"</f>
        <v>Султанов Руслан Закирович</v>
      </c>
      <c r="C51" s="10">
        <v>350000</v>
      </c>
      <c r="D51" s="10">
        <v>50000</v>
      </c>
    </row>
    <row r="52" spans="1:4" ht="12.75">
      <c r="A52" s="5" t="s">
        <v>51</v>
      </c>
      <c r="B52" s="6" t="str">
        <f>"Фараджев Рустам Заурбекович"</f>
        <v>Фараджев Рустам Заурбекович</v>
      </c>
      <c r="C52" s="10">
        <v>30000</v>
      </c>
      <c r="D52" s="10">
        <v>30000</v>
      </c>
    </row>
    <row r="53" spans="1:4" ht="12.75">
      <c r="A53" s="5" t="s">
        <v>52</v>
      </c>
      <c r="B53" s="6" t="str">
        <f>"Фаттахов Айрат Мухаметович"</f>
        <v>Фаттахов Айрат Мухаметович</v>
      </c>
      <c r="C53" s="10">
        <v>420000</v>
      </c>
      <c r="D53" s="10">
        <v>420000</v>
      </c>
    </row>
    <row r="54" spans="1:4" ht="12.75">
      <c r="A54" s="5" t="s">
        <v>53</v>
      </c>
      <c r="B54" s="6" t="str">
        <f>"Фахретдинов Ильдар Руфкатович"</f>
        <v>Фахретдинов Ильдар Руфкатович</v>
      </c>
      <c r="C54" s="10">
        <v>138500</v>
      </c>
      <c r="D54" s="10">
        <v>8500</v>
      </c>
    </row>
    <row r="55" spans="1:4" ht="12.75">
      <c r="A55" s="5" t="s">
        <v>54</v>
      </c>
      <c r="B55" s="6" t="str">
        <f>"Хакимов Алик Ахметович"</f>
        <v>Хакимов Алик Ахметович</v>
      </c>
      <c r="C55" s="10">
        <v>4220</v>
      </c>
      <c r="D55" s="10">
        <v>4220</v>
      </c>
    </row>
    <row r="56" spans="1:4" ht="12.75">
      <c r="A56" s="5" t="s">
        <v>55</v>
      </c>
      <c r="B56" s="6" t="str">
        <f>"Хафизов Рустам Фларидович"</f>
        <v>Хафизов Рустам Фларидович</v>
      </c>
      <c r="C56" s="10">
        <v>500000</v>
      </c>
      <c r="D56" s="11"/>
    </row>
    <row r="57" spans="1:4" ht="12.75">
      <c r="A57" s="5" t="s">
        <v>56</v>
      </c>
      <c r="B57" s="6" t="str">
        <f>"Юсупов Фарит Гарифович"</f>
        <v>Юсупов Фарит Гарифович</v>
      </c>
      <c r="C57" s="10">
        <v>60000</v>
      </c>
      <c r="D57" s="10">
        <v>30000</v>
      </c>
    </row>
    <row r="58" spans="1:4" ht="38.25">
      <c r="A58" s="5">
        <v>51</v>
      </c>
      <c r="B58" s="6" t="str">
        <f>"Региональное отделение Политической партии СПРАВЕДЛИВАЯ РОССИЯ в Республике Башкортостан"</f>
        <v>Региональное отделение Политической партии СПРАВЕДЛИВАЯ РОССИЯ в Республике Башкортостан</v>
      </c>
      <c r="C58" s="10">
        <v>4461200</v>
      </c>
      <c r="D58" s="11"/>
    </row>
    <row r="59" spans="1:4" ht="38.25">
      <c r="A59" s="5">
        <v>52</v>
      </c>
      <c r="B59" s="6" t="str">
        <f>"Башкортостанское региональное отделение Всероссийской политической  партии ""ЕДИНАЯ РОССИЯ"""</f>
        <v>Башкортостанское региональное отделение Всероссийской политической  партии "ЕДИНАЯ РОССИЯ"</v>
      </c>
      <c r="C59" s="10">
        <v>17790000</v>
      </c>
      <c r="D59" s="11"/>
    </row>
    <row r="60" spans="1:4" ht="51">
      <c r="A60" s="5">
        <v>53</v>
      </c>
      <c r="B60" s="6" t="str">
        <f>"Башкортостанское региональное отделение политической партии ""Либерально-демократическая партия России"""</f>
        <v>Башкортостанское региональное отделение политической партии "Либерально-демократическая партия России"</v>
      </c>
      <c r="C60" s="10">
        <v>1500000</v>
      </c>
      <c r="D60" s="11"/>
    </row>
    <row r="61" spans="1:3" ht="38.25">
      <c r="A61" s="5">
        <v>54</v>
      </c>
      <c r="B61" s="6" t="str">
        <f>"Башкирское республиканское отделение Политической партии ""Коммунистическая партия Российской Федерации"""</f>
        <v>Башкирское республиканское отделение Политической партии "Коммунистическая партия Российской Федерации"</v>
      </c>
      <c r="C61" s="10">
        <v>118100</v>
      </c>
    </row>
    <row r="62" spans="1:4" ht="12.75">
      <c r="A62" s="7" t="s">
        <v>57</v>
      </c>
      <c r="B62" s="8">
        <f>""</f>
      </c>
      <c r="C62" s="9">
        <f>SUM(C8:C61)</f>
        <v>44566039.95</v>
      </c>
      <c r="D62" s="10">
        <f>SUM(D8:D60)</f>
        <v>4999889.95</v>
      </c>
    </row>
    <row r="64" spans="2:3" ht="51">
      <c r="B64" s="15" t="s">
        <v>60</v>
      </c>
      <c r="C64" s="16" t="s">
        <v>59</v>
      </c>
    </row>
    <row r="72" ht="12.75">
      <c r="D72" s="14"/>
    </row>
  </sheetData>
  <mergeCells count="3">
    <mergeCell ref="A2:D2"/>
    <mergeCell ref="A3:D3"/>
    <mergeCell ref="A4:D4"/>
  </mergeCells>
  <printOptions/>
  <pageMargins left="0.3472222222222222" right="0.1388888888888889" top="0.1388888888888889" bottom="0.1388888888888889" header="0.5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1</cp:lastModifiedBy>
  <cp:lastPrinted>2012-02-29T05:08:26Z</cp:lastPrinted>
  <dcterms:created xsi:type="dcterms:W3CDTF">2012-02-28T09:29:37Z</dcterms:created>
  <dcterms:modified xsi:type="dcterms:W3CDTF">2012-02-29T05:10:40Z</dcterms:modified>
  <cp:category/>
  <cp:version/>
  <cp:contentType/>
  <cp:contentStatus/>
</cp:coreProperties>
</file>