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44" activeTab="9"/>
  </bookViews>
  <sheets>
    <sheet name="Коммун." sheetId="1" r:id="rId1"/>
    <sheet name="Транспорт и связь" sheetId="2" r:id="rId2"/>
    <sheet name="Здрав." sheetId="3" r:id="rId3"/>
    <sheet name="Образ." sheetId="4" r:id="rId4"/>
    <sheet name="Спорт" sheetId="5" r:id="rId5"/>
    <sheet name="Культура" sheetId="6" r:id="rId6"/>
    <sheet name="Соц." sheetId="7" r:id="rId7"/>
    <sheet name="Торговля" sheetId="8" r:id="rId8"/>
    <sheet name="Гостиницы" sheetId="9" r:id="rId9"/>
    <sheet name="Прочие" sheetId="10" r:id="rId10"/>
  </sheets>
  <definedNames>
    <definedName name="_xlnm.Print_Titles" localSheetId="2">'Здрав.'!$4:$6</definedName>
    <definedName name="_xlnm.Print_Titles" localSheetId="0">'Коммун.'!$4:$6</definedName>
    <definedName name="_xlnm.Print_Titles" localSheetId="5">'Культура'!$4:$6</definedName>
    <definedName name="_xlnm.Print_Titles" localSheetId="3">'Образ.'!$4:$6</definedName>
    <definedName name="_xlnm.Print_Titles" localSheetId="9">'Прочие'!$4:$6</definedName>
    <definedName name="_xlnm.Print_Titles" localSheetId="4">'Спорт'!$4:$6</definedName>
    <definedName name="_xlnm.Print_Titles" localSheetId="7">'Торговля'!$4:$6</definedName>
    <definedName name="_xlnm.Print_Titles" localSheetId="1">'Транспорт и связь'!$4:$6</definedName>
    <definedName name="_xlnm.Print_Area" localSheetId="2">'Здрав.'!$A$1:$X$49</definedName>
    <definedName name="_xlnm.Print_Area" localSheetId="0">'Коммун.'!$A$2:$X$132</definedName>
    <definedName name="_xlnm.Print_Area" localSheetId="5">'Культура'!$A$1:$Y$22</definedName>
    <definedName name="_xlnm.Print_Area" localSheetId="3">'Образ.'!$A$1:$X$65</definedName>
    <definedName name="_xlnm.Print_Area" localSheetId="9">'Прочие'!$A$1:$X$141</definedName>
    <definedName name="_xlnm.Print_Area" localSheetId="6">'Соц.'!$A$1:$X$16</definedName>
    <definedName name="_xlnm.Print_Area" localSheetId="4">'Спорт'!$A$1:$X$28</definedName>
    <definedName name="_xlnm.Print_Area" localSheetId="7">'Торговля'!$A$1:$X$105</definedName>
    <definedName name="_xlnm.Print_Area" localSheetId="1">'Транспорт и связь'!$A$1:$X$97</definedName>
  </definedNames>
  <calcPr fullCalcOnLoad="1"/>
</workbook>
</file>

<file path=xl/sharedStrings.xml><?xml version="1.0" encoding="utf-8"?>
<sst xmlns="http://schemas.openxmlformats.org/spreadsheetml/2006/main" count="1588" uniqueCount="477">
  <si>
    <t>Наименование заказчиков, объектов</t>
  </si>
  <si>
    <t>I вариант</t>
  </si>
  <si>
    <t>II вариант</t>
  </si>
  <si>
    <t>объем кап. вл.</t>
  </si>
  <si>
    <t>ввод мощн.</t>
  </si>
  <si>
    <t>бюджета РБ</t>
  </si>
  <si>
    <t>бюджета ГО</t>
  </si>
  <si>
    <t>бюджет РФ</t>
  </si>
  <si>
    <t>III вариант</t>
  </si>
  <si>
    <t>Прогноз 2018</t>
  </si>
  <si>
    <t xml:space="preserve">ПРОЧИЕ </t>
  </si>
  <si>
    <t>объект</t>
  </si>
  <si>
    <t>Собств.</t>
  </si>
  <si>
    <t>ГОСТИНИЦЫ</t>
  </si>
  <si>
    <t>иностранные</t>
  </si>
  <si>
    <t>ТОРГОВЛЯ</t>
  </si>
  <si>
    <t>СОЦИАЛЬНОЕ ОБЕСПЕЧЕНИЕ</t>
  </si>
  <si>
    <t>ФИЗИЧЕСКАЯ КУЛЬТУРА И СПОРТ</t>
  </si>
  <si>
    <t>ОБРАЗОВАНИЕ</t>
  </si>
  <si>
    <t>ЗДРАВООХРАНЕНИЕ</t>
  </si>
  <si>
    <t>ТРАНСПОРТ И СВЯЗЬ</t>
  </si>
  <si>
    <t>КОММУНАЛЬНОЕ ХОЗЯЙСТВО</t>
  </si>
  <si>
    <t>КУЛЬТУРА</t>
  </si>
  <si>
    <t>ГКУ УКС РБ</t>
  </si>
  <si>
    <t>перех.</t>
  </si>
  <si>
    <t>Бюджет РБ</t>
  </si>
  <si>
    <t>Источники финансирования</t>
  </si>
  <si>
    <t>Бюджет РФ</t>
  </si>
  <si>
    <t>Строительство инженерных коммуникации к району массовой застройки-территории севернее п.Нагаево в Октябрьском районе ГО г.Уфа (проектно-изыскательские работы)</t>
  </si>
  <si>
    <t>Министерство здравоохранения РБ</t>
  </si>
  <si>
    <t>Проектирование, строительство и оснащение оборудованием акушерско-гинекологического корпуса на 120 коек ГУЗ РКБ им.Г.Г.Куватова  г.Уфа</t>
  </si>
  <si>
    <t>Строительство объекта "Больничный комплекс Республиканской психиатрической больницы", д.Базилевка, Калининский район (II очередь)</t>
  </si>
  <si>
    <t>Привлеч.</t>
  </si>
  <si>
    <t>Строительство здания поликлиники на 1500 посещений в смену ГУЗ РКБ им. Г.Г.Куватова</t>
  </si>
  <si>
    <t>ООО "БашРТС"</t>
  </si>
  <si>
    <t>ПИР</t>
  </si>
  <si>
    <t>Водоснабжение и канализация м/р "Шакша-Северная" Калининского района г. Уфы. Водоснабжение ул. Почтовая, ул. Изыскательская, ул. Шакшинская, ул. Прямая (1-ая очередь)</t>
  </si>
  <si>
    <t>Бюджет ГО</t>
  </si>
  <si>
    <t>ЗАО "Боска-Рус"</t>
  </si>
  <si>
    <t>Строительство, модернизация, приобретение нового оборудования</t>
  </si>
  <si>
    <t>ООО "Русджам Стеклотара Холдинг"</t>
  </si>
  <si>
    <t>Модернизация, приобретение нового оборудования (навесы, печь В)</t>
  </si>
  <si>
    <t>АО "Уфимский мясоконсервный комбинат"</t>
  </si>
  <si>
    <t>Реконструкция производственных объектов ( здания цеха "Холодильник", очистных сооружений, замена оборудования колбасного цеха)</t>
  </si>
  <si>
    <t>ОАО Уфимский железобетонный завод-2</t>
  </si>
  <si>
    <t>Техническое перевооружение</t>
  </si>
  <si>
    <t>Модернизация производства</t>
  </si>
  <si>
    <t>Уфимский филиал ООО "КВАРЦ Групп"</t>
  </si>
  <si>
    <t xml:space="preserve">Приобретение нового оборудования </t>
  </si>
  <si>
    <t xml:space="preserve">Модернизация, приобретение нового оборудования </t>
  </si>
  <si>
    <t>Филиал  РТРС "Радиотелевизионный передающий центр Республики Башкортостан"</t>
  </si>
  <si>
    <t>РАИП, «Развитие культуры, искусства и кинематографии в Республике Башкортостан»</t>
  </si>
  <si>
    <t>МУП Уфаводоканал</t>
  </si>
  <si>
    <t>Модернизация производства нефтяного геофизического оборудования</t>
  </si>
  <si>
    <t>ООО "Лайнер"</t>
  </si>
  <si>
    <t>ОАО "Башнефтегеофизика"</t>
  </si>
  <si>
    <t>Приобретение геофизического оборудования</t>
  </si>
  <si>
    <t>ОА "УАПО"</t>
  </si>
  <si>
    <t>Техническое перевооружение и реконструкция производственной базы</t>
  </si>
  <si>
    <t>ФГУП "Уфимское протезно-ортопедическое предприятие" Минтруда России</t>
  </si>
  <si>
    <t>Модернизация производства медицинской техники</t>
  </si>
  <si>
    <t>АО БПО "ПРОГРЕСС"</t>
  </si>
  <si>
    <t>АО УНПП "Молния"</t>
  </si>
  <si>
    <t>В РАИП не включен</t>
  </si>
  <si>
    <t>ООО "Уфимский фанерно-плитный комбинат"</t>
  </si>
  <si>
    <t>ООО "СП "Витценманн-Руссия"</t>
  </si>
  <si>
    <t>ПАО "Башкомснаббанк"</t>
  </si>
  <si>
    <t>Приобретение банковского оборудования,вычислительной техники. Здания, офисы.</t>
  </si>
  <si>
    <t>ГУП ТРК "Башкортостан"</t>
  </si>
  <si>
    <t>Модернизация инфраструктуры сетей телевизионного вещания</t>
  </si>
  <si>
    <t>Приобретение мед. оборудования, реконструкция</t>
  </si>
  <si>
    <t xml:space="preserve">Управление ФНС России по РБ </t>
  </si>
  <si>
    <t>Приобретение информационно-коммуникационного оборудования</t>
  </si>
  <si>
    <t>ОАО "Спутниковые телекоммуникации Башкортостана"</t>
  </si>
  <si>
    <t xml:space="preserve">ОАО НПФ "Геофизика" </t>
  </si>
  <si>
    <t>ООО "СНЭМА-СЕРВИС"</t>
  </si>
  <si>
    <t>АО УАП "Гидравлика"</t>
  </si>
  <si>
    <t>Реконструкция и техническое перевооружение единого испытательного центра для авиационных агрегатов</t>
  </si>
  <si>
    <t xml:space="preserve">ОАО "Уфанет" </t>
  </si>
  <si>
    <t>Развитие и расширение сети спутниковых телекоммуникаций</t>
  </si>
  <si>
    <t>ФБУ "Государственный региональный центр стандартизации, метрологии и испытаний в РБ"</t>
  </si>
  <si>
    <t xml:space="preserve">ООО "ЭСКБ" </t>
  </si>
  <si>
    <t>ГУП РБ Издательство "Белая река"</t>
  </si>
  <si>
    <t>Замена оборудования</t>
  </si>
  <si>
    <t>Модернизация оборудования</t>
  </si>
  <si>
    <t>Приобретение (модернизация) оборудования (поверочного, лабораторного, вспомогательного)</t>
  </si>
  <si>
    <t>Приобретение оборудования</t>
  </si>
  <si>
    <t>ОАО "УМПО"</t>
  </si>
  <si>
    <t xml:space="preserve">Реконструкция и техническое перевооружение производства для обеспечения работ по ТРДДФ РД-33МК-35 </t>
  </si>
  <si>
    <t>180 мест</t>
  </si>
  <si>
    <t>1000 мест</t>
  </si>
  <si>
    <t>195 мест</t>
  </si>
  <si>
    <t>155 мест</t>
  </si>
  <si>
    <t>215 мест</t>
  </si>
  <si>
    <t>ООО "БГК"</t>
  </si>
  <si>
    <t xml:space="preserve">Строительство ПГУ ТЭЦ-5, Модернизация Уфимской ТЭЦ-3 с установкой ГТУ с котлом-утилизатором </t>
  </si>
  <si>
    <t>Реконструкция и строительство тепломагистралей</t>
  </si>
  <si>
    <t>Адресная программа по переселению из ветхого и аварийного жилья</t>
  </si>
  <si>
    <t>Детские сады:</t>
  </si>
  <si>
    <t xml:space="preserve">Школы: </t>
  </si>
  <si>
    <t xml:space="preserve">1574 жилых помещений, 32.7 тыс. кв.м </t>
  </si>
  <si>
    <t>ФГБОУ ВПО БГПУ им.М. Акмуллы</t>
  </si>
  <si>
    <t>ФБУ "Уфимский НИИ медицины труда и экологии человека"</t>
  </si>
  <si>
    <t>ООО "Уфимкабель"</t>
  </si>
  <si>
    <t>ГУП Башфармация</t>
  </si>
  <si>
    <t xml:space="preserve">Расширение аптечной сети  </t>
  </si>
  <si>
    <t>ГКУ Управление дорожного хозяйства РБ</t>
  </si>
  <si>
    <t>БашГУ</t>
  </si>
  <si>
    <t>ОАО "Фармстандарт-Уфимский витаминный завод"</t>
  </si>
  <si>
    <t>ОАО Уфимский комбинат хлебопродуктов</t>
  </si>
  <si>
    <t>ООО "Башнефть-ПЕТРОТЕСТ"</t>
  </si>
  <si>
    <t>ОАО БЭТО</t>
  </si>
  <si>
    <t>ООО "Лента"</t>
  </si>
  <si>
    <t>АО НПК "Катрен"</t>
  </si>
  <si>
    <t>110 мест</t>
  </si>
  <si>
    <t>240 мест</t>
  </si>
  <si>
    <t>Модернизация системы обеззараживания питьевой воды с целью повышения уровня антитеррористической и техногенной устойчивости очистных сооружений Северного Ковшового Водопровода г. Уфы</t>
  </si>
  <si>
    <t>Техническое перевооружение КНС "Затон"</t>
  </si>
  <si>
    <t xml:space="preserve">Блочная котельная микрорайон "Нижегородка"   5,16 Гкал/ч                    </t>
  </si>
  <si>
    <t>Котельная №22, ул. Тукаева 29/1</t>
  </si>
  <si>
    <t>ЦТП-401 ул. Ахметова, 300</t>
  </si>
  <si>
    <t>ЦТП-402 ул. Ахметова, 300</t>
  </si>
  <si>
    <t>ЦТП-410 ул. Аксакова, 51</t>
  </si>
  <si>
    <t>ЦТП-411 ул. Коммунистическая, 22/1</t>
  </si>
  <si>
    <t>ЦТП-414 ул. Гафури, 101</t>
  </si>
  <si>
    <t>ЦТП-423 ул. Ленина, 9/11</t>
  </si>
  <si>
    <t>Котельная №60, Лесной проезд,3а</t>
  </si>
  <si>
    <t>Котельная №83, ул. Злобина, 40</t>
  </si>
  <si>
    <t>ООО Деловой центр</t>
  </si>
  <si>
    <t xml:space="preserve">Блочная котельная микрорайон "Шакша"  1,29 Гкал/ч                     </t>
  </si>
  <si>
    <t>Реконструкция, техническое перевооружение производственной  базы для производства компонентов и агрегатов турбовальных двигателей типа ВК-2500</t>
  </si>
  <si>
    <t>Реконструкция Вивария (отдел токсикологии с экспериментальной клиникой лабораторных животных)</t>
  </si>
  <si>
    <t xml:space="preserve">Строительство автодорожного тоннеля в створе мостового перехода через р. Уфу </t>
  </si>
  <si>
    <t xml:space="preserve">Строительство здания Верховного Суда Республики Башкортостан (2-ая очередь строительства пристройки в г.Уфе, ул.Пушкина,88) </t>
  </si>
  <si>
    <t>Строительство завода. Оснащение оборудованием</t>
  </si>
  <si>
    <t xml:space="preserve">Центр спортивной подготовки по ул.Камышлинской в Ленинском районе </t>
  </si>
  <si>
    <t>МУП     МУЭТ</t>
  </si>
  <si>
    <t xml:space="preserve">Управление по строительству, ремонту дорог и искусственных сооружений </t>
  </si>
  <si>
    <t>Управление по обеспечению жизнедеятельности города совместно с   МУП "Уфаводоканал"</t>
  </si>
  <si>
    <t xml:space="preserve">Управление капитального строительства </t>
  </si>
  <si>
    <t>Управление по обеспечению жизнедеятельности города совместно с   МУП "УИС"</t>
  </si>
  <si>
    <t>Управление коммунального хозяйства и благоустройства</t>
  </si>
  <si>
    <t>Прогноз 2019</t>
  </si>
  <si>
    <t>60 к.мест</t>
  </si>
  <si>
    <t>Реконструкция существующих зданий ГБУЗ РКЦ МЗ РБ со строительством хирургического корпуса</t>
  </si>
  <si>
    <t>Реконструкция тренировочной площадки на базе подразделения учебно-тренировочная база "Уфа"  АНКО "Футбольный клуб "Уфа" РБ, ул.Элеваторная,9. Корректировка,1 этап.</t>
  </si>
  <si>
    <t xml:space="preserve">Строительство инженерных коммуникаций и благоустройство (улучшение освещения, строительство внутриплощадочных автомобильных дорог (улиц)) с.Нагаево </t>
  </si>
  <si>
    <t>ГК РБ по строительству и архитектуре</t>
  </si>
  <si>
    <t>Строительство инженерных коммуникаций и благоустройство (улучшение освещения, строительство внутриплощадочных автомобильных дорог (улиц)), кв.32, 37 с.Нагаево ГО г.Уфа РБ</t>
  </si>
  <si>
    <t>Административное здание по ул.Цветочная г.Уфы</t>
  </si>
  <si>
    <t>ГКУ РБ Хозяйственное управление</t>
  </si>
  <si>
    <t>Реконструкция систем вентиляции и электроснабжения административного здания по ул.Заки Валиди, 40</t>
  </si>
  <si>
    <t>Реконструкция учебных корпусов (2-я очередь строительства - корпус "И".           1-й пусковой комплекс)</t>
  </si>
  <si>
    <t>Строительство сети  цифрового  телевизионного вещания  РБ (III-V этапы)</t>
  </si>
  <si>
    <t xml:space="preserve">Реконструкция СОШ №62 в  Орджоникидзевском районе ГО г. Уфа РБ </t>
  </si>
  <si>
    <t>Строительство СОШ в с.Нагаево</t>
  </si>
  <si>
    <t>ПСД</t>
  </si>
  <si>
    <t>Государственный академический русский театр Республики Башкортостан  (реконструкция здания)</t>
  </si>
  <si>
    <t>1 этап</t>
  </si>
  <si>
    <t>АО "Нефтеавтоматика"</t>
  </si>
  <si>
    <t>Модернизация и ремонт ОС, приобретение производственного оборудования, транспортных средств,ЭВТ, оргтехники</t>
  </si>
  <si>
    <t>ОАО "Уфимский тепловозоремонтный завод"</t>
  </si>
  <si>
    <t>Приобретение машин и оборудования</t>
  </si>
  <si>
    <t>ГУП "Уралдортранс"</t>
  </si>
  <si>
    <t>Приобретение компьютеров и оргтехники</t>
  </si>
  <si>
    <t>ООО "БЭСК"</t>
  </si>
  <si>
    <t xml:space="preserve">Техническое перевооружение и реконструкция </t>
  </si>
  <si>
    <t>АО "УППО"</t>
  </si>
  <si>
    <t>ООО "Газпром Трансгаз Уфа"</t>
  </si>
  <si>
    <t>Капитальные вложения по текущей деятельности</t>
  </si>
  <si>
    <t>ООО "Гостиничный комплекс "Башкортостан"</t>
  </si>
  <si>
    <t>Реконструкция и техническое перевооружение производственной базы и инструментального производства</t>
  </si>
  <si>
    <t>ООО "Судоремонтно-судостроительный завод"</t>
  </si>
  <si>
    <t>Модернизация , реконструкция</t>
  </si>
  <si>
    <t>Филиал  ФГУП ВГТРК ГТРК "Башкортостан"</t>
  </si>
  <si>
    <t>Установка стационарных терминалов</t>
  </si>
  <si>
    <t>Приобретение оборудования для складского комплекса (аптечного)</t>
  </si>
  <si>
    <t>ООО "ПромИнженеринг"</t>
  </si>
  <si>
    <t>ГБУЗ  Республиканский перинатальный центр</t>
  </si>
  <si>
    <t xml:space="preserve">Оснащение медицинским оборудованием  </t>
  </si>
  <si>
    <t>ГУП Медтехника</t>
  </si>
  <si>
    <t>ООО "Квадратные метры"</t>
  </si>
  <si>
    <t>Строительство оздоровительного центра по ул.Авроры</t>
  </si>
  <si>
    <t>ЗАО Торговая компания "Башбакалея"</t>
  </si>
  <si>
    <t>Модернизация, приобретение оборудования (фасовочного, складского и др.)</t>
  </si>
  <si>
    <t>ООО "ТОРГМАСТЕР"</t>
  </si>
  <si>
    <t>ОАО Башинформсвязь</t>
  </si>
  <si>
    <t>ГБУЗ РБ Родильный дом №3</t>
  </si>
  <si>
    <t>Приобретение медицинского оборудования</t>
  </si>
  <si>
    <t>ГБУЗ РБ ГКБ №8</t>
  </si>
  <si>
    <t>ФГБОУ ВО "Уфимский государственный нефтяной технический университет"</t>
  </si>
  <si>
    <t>МУП "Уфимские инженерные сети"</t>
  </si>
  <si>
    <t>ГУП "Институт нефтехимпереработки"</t>
  </si>
  <si>
    <t>Приобретение оборудования, программного обеспечения</t>
  </si>
  <si>
    <t>Башкирский Государственной медицинский университет</t>
  </si>
  <si>
    <t xml:space="preserve">Реконструкция учебных корпусов </t>
  </si>
  <si>
    <t>ООО МФК "Гостинный двор"</t>
  </si>
  <si>
    <t xml:space="preserve">Строительство гостинично-жилого  комплекса, офисного центра, 
подземно-наземной парковки на территории Верхнеторговой площади </t>
  </si>
  <si>
    <t>ООО Газпром межрегионгаз Уфа</t>
  </si>
  <si>
    <t>ГУЗ "Республиканская детская клиническая больница"</t>
  </si>
  <si>
    <t>ГАУ РНТИК Баштехинформ</t>
  </si>
  <si>
    <t xml:space="preserve">Реконструкция бассейна "Нефтяник" </t>
  </si>
  <si>
    <t>ООО "Бурение Сервис"</t>
  </si>
  <si>
    <t>825 мест</t>
  </si>
  <si>
    <t>Реконструкция уфимского аэропорта, 2 очередь (терминал внутренних рейсов)</t>
  </si>
  <si>
    <t xml:space="preserve">Реконструкция стадиона "Строитель" </t>
  </si>
  <si>
    <t>ГУП "Башавтотранс"</t>
  </si>
  <si>
    <t>Приобретение автобусов</t>
  </si>
  <si>
    <t xml:space="preserve">в том числе </t>
  </si>
  <si>
    <t>собственные средства</t>
  </si>
  <si>
    <t>привлечённые средства</t>
  </si>
  <si>
    <t xml:space="preserve">Инвестиционная  программа "О развитии  централизованной    системы  водоснабжения  и  водоотведения  на 2015-2019 гг"  </t>
  </si>
  <si>
    <t xml:space="preserve">Электроснабжение поселка Чесноковка Кировского района </t>
  </si>
  <si>
    <t xml:space="preserve">Водоснабжение жилых домов по переулку 1-му Благоварскому Ленинского района </t>
  </si>
  <si>
    <t xml:space="preserve">Водоснабжение жилых домов по ул. Чехова (включая 2 и 3 кордоны) Калининского района </t>
  </si>
  <si>
    <t>Строительство газопровода н/д для газоснабжения жилых домов в количестве 35 шт. по ул.Староторфяной в жилом р- не "Максимовка"</t>
  </si>
  <si>
    <t>Строительство фонтана на площади им. Ленина в Октябрьском районе</t>
  </si>
  <si>
    <t xml:space="preserve">Реконструкция прилегающей территории озера "Солдатское" в парке им. И. Якутова в Советском районе </t>
  </si>
  <si>
    <t xml:space="preserve">Приют для содержания животных (собак и кошек) в Орджоникидзевском районе </t>
  </si>
  <si>
    <t xml:space="preserve">Строительство систем наружного освещения в н.п. Тихая Слобода в Ленинском районе </t>
  </si>
  <si>
    <t xml:space="preserve">Строительство систем наружного освещения в селе Федоровка в Калининском районе </t>
  </si>
  <si>
    <t xml:space="preserve">Строительство систем наружного освещения в селе Старые Турбаслы в Орджоникидзевском районе </t>
  </si>
  <si>
    <t>Котельная № 27, ул.Менделеева, 134</t>
  </si>
  <si>
    <t>Котельная №75, ул.Горького,77</t>
  </si>
  <si>
    <t>Котельная №74, ул. 40 лет Октября,22</t>
  </si>
  <si>
    <t>Котельная №88, ул. Комсомольская,29</t>
  </si>
  <si>
    <t>в том числе :</t>
  </si>
  <si>
    <t>в том числе:</t>
  </si>
  <si>
    <t>перех</t>
  </si>
  <si>
    <t xml:space="preserve">Строительство магистральной автодороги северного обхода мкр. Затон Ленинского района </t>
  </si>
  <si>
    <t>собственные  средства</t>
  </si>
  <si>
    <t>Реконструкция административного здания под размещение стационара Республиканского клинического психотерапевтического центра,  г.Уфа, ул.Р.Зорге, 73/3</t>
  </si>
  <si>
    <t xml:space="preserve">Строительство детского сада в п. Максимовка в Калининском районе </t>
  </si>
  <si>
    <t xml:space="preserve">Детский сад литер 7 в микрорайоне "Сипайлово-1а" в Октябрьском районе </t>
  </si>
  <si>
    <t xml:space="preserve">Детский сад в литер 18 в микрорайоне "Сипайлово-2" в Октябрьском районе </t>
  </si>
  <si>
    <t>Прочие:</t>
  </si>
  <si>
    <t xml:space="preserve">Общеобразовательный центр в составе: средняя общеобразовательная школа, детский сад, спортивный блок в микрорайоне "Инорс-4" в Калининском районе </t>
  </si>
  <si>
    <t>Общеобразовательный центр в составе: средняя общеобразовательная школа, детский сад, спортивный блок в микрорайоне "Инорс-4" в Калининском районе (1 этап)</t>
  </si>
  <si>
    <t>Здание школы литер 17 в микрорайоне "Колгуевский" в Кировском районе</t>
  </si>
  <si>
    <t>Детский сад на пересечении  ул. Башкирской Кавдивизии и бульвара Героев труда в п. Баланово-Ново-Александровка в Демском районе</t>
  </si>
  <si>
    <t xml:space="preserve">Детский сад по ул.Железняцкой,35 в Советском районе </t>
  </si>
  <si>
    <t xml:space="preserve">Строительство внеплощадочных инженерных сетей к жилому дому литер 1 в квартале № 6 по ул. Лётчиков в западной части жилого района "Затон" в Ленинском районе </t>
  </si>
  <si>
    <t>Строительство внеплощадочных инженерных сетей к жилым домам в мкр. 5 "Кузнецовский Затон"  НО ФРЖС 50 000м2</t>
  </si>
  <si>
    <t xml:space="preserve">Строительство внеплощадочных инженерных сетей к жилому дому  в  микрорайоне "Кузнецовский Затон" в Кировском районе </t>
  </si>
  <si>
    <t xml:space="preserve">Канализационная насосная станция "Затон-Восточный" в Ленинском районе  ГО г.Уфа </t>
  </si>
  <si>
    <t>Канализационный коллектор от КНС "Затон-Восточный" до площадки городских очистных сооружений канализации</t>
  </si>
  <si>
    <t>Техническое перевооружение РУ-6 кВ и кабельных линий ТП-357 I очереди насосной станции III подъема II Южной зоны МУП "Уфаводоканал"</t>
  </si>
  <si>
    <t>Техническое перевооружение РУ-6 кВ и кабельных линий ТП-357 II очереди насосной станции III подъема II Южной зоны МУП "Уфаводоканал"</t>
  </si>
  <si>
    <t>Техническое перевооружение РУ-6 кВ и кабельных линий ТП-370 I очереди в здании насосной станции II подъема I Южной зоны МУП "Уфаводоканал"</t>
  </si>
  <si>
    <t>Техническое перевооружение РУ-6 кВ и кабельных линий ТП-370 IIочереди в здании насосной станции II подъема I Южной зоны МУП "Уфаводоканал"</t>
  </si>
  <si>
    <t>Техническое перевооружение РУ-6 кВ и кабельных линий ТП-370 IIIочереди в здании насосной станции II подъема I Южной зоны МУП "Уфаводоканал"</t>
  </si>
  <si>
    <t xml:space="preserve">Водоснабжение жилых домов по улицам Прессовая, Кецхевели, Дунайская, Хетагурова в Калининском районе </t>
  </si>
  <si>
    <t xml:space="preserve">Водоснабжение жилых домов № 1, 2, 3а, 3б, 5, 6, 6а, 7, 8, 9, 10, 12, 14 по переулку Рабочему в Ленинском районе </t>
  </si>
  <si>
    <t xml:space="preserve">Водопровод по ул. Трудовая в Кировском районе </t>
  </si>
  <si>
    <t>Водоснабжение жилых домов по ул. Александровка, Тихая, Дружная в Демском районе</t>
  </si>
  <si>
    <t>Строительство газопровода н/д в п. Максимовка, ул. Лучистая, Пришкольная, Инженерная, Новомаксимовская</t>
  </si>
  <si>
    <t xml:space="preserve">Водоснабжение микрорайона "Речные Зори" Калининского района </t>
  </si>
  <si>
    <t>Водоснабжение жилой застройки на территории Зауфимья в Октябрьском и Калининском районах (1 очередь. Нагаево). Магистральный водовод от ул. Пугачевской до площадки резервуаров чистой воды на отм. 206 м</t>
  </si>
  <si>
    <t xml:space="preserve">Строительство и оснащение медицинским оборудованием поликлиники городской клинической больницы № 7 Калининского района </t>
  </si>
  <si>
    <t>Приобретение медицинского оборудования, реконструкция</t>
  </si>
  <si>
    <t xml:space="preserve">Реконструкция здания СОШ №44 Советского района </t>
  </si>
  <si>
    <t xml:space="preserve">Крытый каток в Орджоникидзевском районе </t>
  </si>
  <si>
    <t>Строительство исторического парка "Россия - моя страна"  на территории ВДНХ</t>
  </si>
  <si>
    <t>Комплекс фонтанов</t>
  </si>
  <si>
    <t>Реконструкция БАТД   им. М. Гафури</t>
  </si>
  <si>
    <t xml:space="preserve">Строительство главного корпуса республиканского центра для детей и подростков с ограниченными возможностями </t>
  </si>
  <si>
    <t>Реконструкция парков и скверов</t>
  </si>
  <si>
    <t xml:space="preserve">Строительство велоинфраструктуры </t>
  </si>
  <si>
    <t>ООО "Арт-Моторс""</t>
  </si>
  <si>
    <t>Строительство автоцентров "Мерседес"</t>
  </si>
  <si>
    <t>Торгово-развлекательный комплекс ULTRA</t>
  </si>
  <si>
    <t>ООО "Кувыкинский""</t>
  </si>
  <si>
    <t>ИП Сафин А.Б.</t>
  </si>
  <si>
    <t>Магазин "Спецтехники"</t>
  </si>
  <si>
    <t>ГУП ФЖС РБ</t>
  </si>
  <si>
    <t>Торгово-выставочный центр по ул.З.Валиди</t>
  </si>
  <si>
    <t>ООО "Максидом"</t>
  </si>
  <si>
    <t>ООО "Позвони"</t>
  </si>
  <si>
    <t>Торгово-сервисный центр по ул. Т. Янаби</t>
  </si>
  <si>
    <t>ООО "Индустрия строительства"</t>
  </si>
  <si>
    <t>Магазин промышленных товаров на трассе "Уфа-Шакша"</t>
  </si>
  <si>
    <t xml:space="preserve">Ганиев Ренат Тагирович </t>
  </si>
  <si>
    <t>Строительство Кафе</t>
  </si>
  <si>
    <t>ИП Карпов В.Г.</t>
  </si>
  <si>
    <t>Шинный центр</t>
  </si>
  <si>
    <t xml:space="preserve">ИП Шипилина И.К. </t>
  </si>
  <si>
    <t>Складской комплекс</t>
  </si>
  <si>
    <t>ИП Галиуллина Р.Л.</t>
  </si>
  <si>
    <t>Салон красоты по ул.Гагарина</t>
  </si>
  <si>
    <t xml:space="preserve">Реконструкция зданий гостиницы </t>
  </si>
  <si>
    <t>Благоустройство дворовых территорий, с выделением зон различной функциональной направленности (детско-спортивная, подростковая, взрослая, создание парковочных мест и т.д.)</t>
  </si>
  <si>
    <t xml:space="preserve">Реконструкция МОУ СОШ №1 в Ленинском районе </t>
  </si>
  <si>
    <t xml:space="preserve">Строительство детской музыкальной школы № 9 им. А. Искужина в Ленинском районе </t>
  </si>
  <si>
    <t xml:space="preserve">ОАО РЖД </t>
  </si>
  <si>
    <t>Создание нового выезда из города Уфы на автомобильную дорогу федерального значения М-5 "Урал" (Восточный выезд") со строительством тоннеля</t>
  </si>
  <si>
    <t>Прочие</t>
  </si>
  <si>
    <t>Реконструкция железно-дорожного вокзала на станции Уфа</t>
  </si>
  <si>
    <t>Строительство инспекторского участка Государственной инспекции по маломерным судам МЧС России по РБ</t>
  </si>
  <si>
    <t>ГУЗ Республиканский клинический онкологический диспансер МЗ РБ</t>
  </si>
  <si>
    <t xml:space="preserve">Проектирование и оснащение медицинским оборудованием хирургического корпуса </t>
  </si>
  <si>
    <t xml:space="preserve">Строительство пристроя к существующему хирургическому корпусу </t>
  </si>
  <si>
    <t>Оценка 2017</t>
  </si>
  <si>
    <t>Прогноз 2020</t>
  </si>
  <si>
    <t>Отчёт  2016</t>
  </si>
  <si>
    <t>Строительство многоэтажного жилого дома с подземной автостоянкой по ул.Сочинская в Кировском районе (инженерные сети)</t>
  </si>
  <si>
    <t xml:space="preserve">  в ценах 2017 года, млн. рублей</t>
  </si>
  <si>
    <t>Реконструкция систем вентиляции, пожаротушения и электроснабжения административного здания по ул.Заки Валиди, 46</t>
  </si>
  <si>
    <t>ГКУ "Управление имуществом казны РБ"</t>
  </si>
  <si>
    <t>Приобретение для государственных нужд РБ нежилых помещений  торгово-офисного центра с подземной автостоянкой,  подземно-надземной автостоянкой по ул. Заки Валиди, в Кировском районе ГО г.Уфа РБ, путем участия в долевом строительстве</t>
  </si>
  <si>
    <t>Строительство здания Арбитражного суда Республики Башкортостан, г. Уфа</t>
  </si>
  <si>
    <t>Реконструкция административного здания Межрайонной ИФНС России № 30 по РБ, г.Уфа</t>
  </si>
  <si>
    <t>Проектные работы по реконструкции здания технопарка "Дом науки и технологий  РБ", расположенного по адресу: г.Уфа, ул. К.Маркса, 3/4, литера А (корпус И)</t>
  </si>
  <si>
    <t>Строительство физкультурно-оздоровительного комплекса с бассейном в мкр.Инорс</t>
  </si>
  <si>
    <t>Сеть магазинов "Байрам"</t>
  </si>
  <si>
    <t>Строительство гипермаркета</t>
  </si>
  <si>
    <t>ООО "СТС"</t>
  </si>
  <si>
    <t>Магазин "Апрель" по ул. Ахметова</t>
  </si>
  <si>
    <t>Магазин автозапчастей по ул. Кирова</t>
  </si>
  <si>
    <t>Спортивный магазин "Декатлон", ул.Энтузиастов,17</t>
  </si>
  <si>
    <t>ООО "ОКТОБЛУ"</t>
  </si>
  <si>
    <t>ИП Епейкина Е.Н.</t>
  </si>
  <si>
    <t>Магазин с административными помещениями по ул.Центральная</t>
  </si>
  <si>
    <t>ООО "Атлант"</t>
  </si>
  <si>
    <t>Предприятие оптовой торговли, ул.Цветочная,1/3</t>
  </si>
  <si>
    <t>ООО "Спецстройтранс"</t>
  </si>
  <si>
    <t>Универсальный магазин, ул.Интернациональная</t>
  </si>
  <si>
    <t>ООО "Интер-Авто"</t>
  </si>
  <si>
    <t>Автосервисный центр, ул.Интернациональная</t>
  </si>
  <si>
    <t>ООО Промстройимпекс</t>
  </si>
  <si>
    <t>ИП Саитгареев Т.Ф.</t>
  </si>
  <si>
    <t>Продуктовый магазин в мкр.Инорс-4</t>
  </si>
  <si>
    <t>ООО "Сигма"</t>
  </si>
  <si>
    <t>Складской комплекс, ул.Гвардейская,57</t>
  </si>
  <si>
    <t>ОАО "ХБК"</t>
  </si>
  <si>
    <t>Детское кафе на ул.Бакалинская-Менделеева</t>
  </si>
  <si>
    <t>ИП Саматов И.Б.</t>
  </si>
  <si>
    <t>Магазин строительных материалов</t>
  </si>
  <si>
    <t>ОАО "Кармаскалы"</t>
  </si>
  <si>
    <t>Торговый комплекс, ул.С.Перовской</t>
  </si>
  <si>
    <t>ООО "Монолитстрой</t>
  </si>
  <si>
    <t>Торгово-деловой комплекс "Лакоста" (2-я очередь) пр. С.Юлаева</t>
  </si>
  <si>
    <t>ООО "ТрансТехСервис"</t>
  </si>
  <si>
    <t>Коплекс зданий автоцентра по пр.С.Юлаева</t>
  </si>
  <si>
    <t>ООО "Каратэ"</t>
  </si>
  <si>
    <t>Спортивный магазин , ул.Менделеева, 217,А</t>
  </si>
  <si>
    <t>ООО "Паритет"</t>
  </si>
  <si>
    <t>Предприятие общественного питания по ул.Космонавтов-Кольцевая</t>
  </si>
  <si>
    <t>ИП Сидоркина М.В.</t>
  </si>
  <si>
    <t>Предприятие общественного питания мкр. "Кооперативный"</t>
  </si>
  <si>
    <t>ООО "Алтын курай"</t>
  </si>
  <si>
    <t>ООО "Автотехцентр"</t>
  </si>
  <si>
    <t>Автокомплекс на пересечении улиц М.Жукова и Новоженова</t>
  </si>
  <si>
    <t>ООО "Уфастройинвест"</t>
  </si>
  <si>
    <t>Торгово-выставочный комплекс по пр.С.Юлаева</t>
  </si>
  <si>
    <t>ООО "СК "Уфа"</t>
  </si>
  <si>
    <t>Многоэтажное здание с торговыми и административными помещениями по ул.Кировоградская</t>
  </si>
  <si>
    <t>ООО "М 7"</t>
  </si>
  <si>
    <t>Торговый комплекс  "М 7 МОЛЛ"</t>
  </si>
  <si>
    <t>ООО "НОРД"</t>
  </si>
  <si>
    <t>Торгово-развлекательный комплекс в мкр."Кооперативный"</t>
  </si>
  <si>
    <t>ООО "БашСтройСервис"</t>
  </si>
  <si>
    <t>Административно-торговое здание по ул.50 лет СССР</t>
  </si>
  <si>
    <t>ООО "Башкирская кухня"</t>
  </si>
  <si>
    <t>Административно-торговое здание по ул.Х.Давлетшиной</t>
  </si>
  <si>
    <t>Гипермаркет строительных материалов ТРК "Максидом"</t>
  </si>
  <si>
    <t>ТСК с Апарт-отелем "Halal", ул.Центральная</t>
  </si>
  <si>
    <t xml:space="preserve"> по производству промышленных компенсаторов-производственного назначения</t>
  </si>
  <si>
    <t>Капитальный ремонт здания ГАУК Башкирская государственная филармония им.Х.Ахметова</t>
  </si>
  <si>
    <t xml:space="preserve">ПАО "Газпром газораспределение  Уфа" </t>
  </si>
  <si>
    <t>ООО Башкирэнерго</t>
  </si>
  <si>
    <t>Строительство электросетевого комплекса (линии, станции, техническое присоединение)</t>
  </si>
  <si>
    <t>Приобретение подвижного состава (1ед.х 36 млн.руб.)</t>
  </si>
  <si>
    <t>Приобретение подвижного состава -троллейбус (1ед.х 16 млн.руб.)</t>
  </si>
  <si>
    <t>ООО УК Торговый центр</t>
  </si>
  <si>
    <t>Модернизация, приобретение оборудования</t>
  </si>
  <si>
    <t>ГАУПОУ Уфимский медицинский колледж</t>
  </si>
  <si>
    <t>ООО ТД Башспирт</t>
  </si>
  <si>
    <t>Приобретение оборудования, транспорта</t>
  </si>
  <si>
    <t>Техническое перевооружение и реконструкция цехов и участков</t>
  </si>
  <si>
    <t>АО "Опытный завод Нефтехим"</t>
  </si>
  <si>
    <t>ООО "Салвия"</t>
  </si>
  <si>
    <t>ООО "Опытный завод Нефтехим-Сервис"</t>
  </si>
  <si>
    <t>ООО "НПП "Нефтегазинжинеринг"</t>
  </si>
  <si>
    <t>Филиал ОАО "Связьтранснефть" Уральское производственно-техническое управление связи"</t>
  </si>
  <si>
    <t>ООО "ГСИ СНЭМА"</t>
  </si>
  <si>
    <t>ООО "Сервис-Мастер"</t>
  </si>
  <si>
    <t>Детский инфекционный корпус с пищеблоком на территории городской инфекционной клинической больницы № 4 по ул.Запотоцкого в Советском районе.  2 очередь строительства. Инфекционный корпус</t>
  </si>
  <si>
    <t xml:space="preserve">Строительство надземного пешеходного перехода на автодороге "Уфа-Аэропорт" в районе микрорайона "Спутник" в Кировском районе </t>
  </si>
  <si>
    <t>Разработка проектной документации по объекту "Строительство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районах. Вторая очередь. Ул.Набережная. Автодорога" (I этап и II этап)</t>
  </si>
  <si>
    <t>Строительство надземного пешеходного перехода в районе остановки общественного транспорта "Чесноковка" в Кировском районе</t>
  </si>
  <si>
    <t>Строительство надземного пешеходного перехода через ул. Менделеева на остановке общественного транспорта "Конди" в Кировском районе</t>
  </si>
  <si>
    <t>Реконструкция улицы имени города Галле в Советском районе (1 очередь. Участок от ул. Комсомольская до проспекта Салавата Юлаева)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</si>
  <si>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 (Корректировка 2. Вторая очередь). II этап</t>
  </si>
  <si>
    <t>Строительство с реконструкцией инженерных сооружений берегоукрепления на р. Белая на участке от створа ул. Бельская до железнодорожного моста в Кировском и Ленинском районах (Корректировка 2. Вторая очередь).                                                                     I этап</t>
  </si>
  <si>
    <t>950м</t>
  </si>
  <si>
    <t xml:space="preserve">Ремонт и капитальный ремонт автомобильных дорог общего пользования местного значения </t>
  </si>
  <si>
    <t>Строительство здания учебного корпуса по  ул.Октябрьской революции, 6</t>
  </si>
  <si>
    <t>УГАТУ</t>
  </si>
  <si>
    <t>Обновление контейнерного парка и спецтехники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</si>
  <si>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 . Ул.Набережная. (ПК 30+00 - ПК 40+00) I этап</t>
  </si>
  <si>
    <t>Разработка проектной документации по объекту «Строительство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 . Ул.Набережная. (ПК 30+00 - ПК 40+00)»  (I, II и III этапы)</t>
  </si>
  <si>
    <t>Управление по обеспечению жизнедеятельности города</t>
  </si>
  <si>
    <t>Формирование современной городской среды городского округа город Уфа Республики Башкортостан</t>
  </si>
  <si>
    <t>Реконструкция здания</t>
  </si>
  <si>
    <t>Реконструкция лабораторного корпуса</t>
  </si>
  <si>
    <r>
      <t>ФГБУ Башкирское управление по гидрометеорологии и мониторингу окружающей среды</t>
    </r>
    <r>
      <rPr>
        <sz val="22"/>
        <rFont val="Times New Roman"/>
        <family val="1"/>
      </rPr>
      <t xml:space="preserve"> (в рамках программы “Развитие водохозяйственного комплекса РФ 2012-2020 гг.")</t>
    </r>
  </si>
  <si>
    <t xml:space="preserve"> ОАО УЗ Промсвязь</t>
  </si>
  <si>
    <t>МУП Горзеленхоз</t>
  </si>
  <si>
    <t>ООО Башэнерготранс</t>
  </si>
  <si>
    <t>ГУП Центр информационно-коммуникационных технологий РБ</t>
  </si>
  <si>
    <t>ООО "НПП ОЗНА-инжиниринг"</t>
  </si>
  <si>
    <t xml:space="preserve"> ОАО УФАГИПРОТРУБОПРОВОД Уфимский филиал ГИПРОТРУБОПРОВОД</t>
  </si>
  <si>
    <t>МУП Спецавтохозяйство по уборке города</t>
  </si>
  <si>
    <t>АО "Уфимское хлебообъединение "ВОСХОД"</t>
  </si>
  <si>
    <t>ООО "Проект-М"</t>
  </si>
  <si>
    <t>Строительство центра с объектами торговли и общественного питания</t>
  </si>
  <si>
    <t>ООО трест "НефтеГазВзрывПромСтрой"</t>
  </si>
  <si>
    <r>
      <t xml:space="preserve">ООО Уфимская монтажная фирма №2 </t>
    </r>
    <r>
      <rPr>
        <b/>
        <sz val="20"/>
        <rFont val="Times New Roman"/>
        <family val="1"/>
      </rPr>
      <t>Востокнефтезаводмотаж</t>
    </r>
  </si>
  <si>
    <t>ЧОУ Уфимский  учебный центр "Башнефтехим"</t>
  </si>
  <si>
    <t>Оснащение медицинским оборудованием ГБУЗ РБ Поликлиника№ 17</t>
  </si>
  <si>
    <t>Оснащение медицинским оборудованием ГБУЗ ГКБ №18</t>
  </si>
  <si>
    <t>ОАО "Башкортостанская пригородная пассажирская компания"</t>
  </si>
  <si>
    <t xml:space="preserve">Реконструкция под годовую программу строительства 120 м2 жилья </t>
  </si>
  <si>
    <t>ООО "Электрические сети"</t>
  </si>
  <si>
    <t>ОАО "Уфимский хлопчатобумажный комбинат"</t>
  </si>
  <si>
    <t>ООО ПФ"Уралтрубопроводстрой"</t>
  </si>
  <si>
    <t>ЗАО "Комбинат  рабочей одежды"</t>
  </si>
  <si>
    <t>Водоснабжение и канализация м/р "Шакша - Северная" Калининского района</t>
  </si>
  <si>
    <t>Целевая программа "Энергосбережение на объектах МУП УИС ГО г.Уфа на 2017-2021г."</t>
  </si>
  <si>
    <t>Приобретение жилого помещения для граждан, занимающих жилое помещение (квартир №№ 1, 7 расположенная по адресу: г.Уфа, ул.Пушкина, д. 130), по договору социального найма в жилом доме для последующего предоставления в пользование по договору социального найма на основании судебного решения, вступившего в законную силу</t>
  </si>
  <si>
    <t xml:space="preserve">Водоснабжение индивидуальных жилых домов по ул. Луговой, ул. Заречная, ул.Туймазинская Кировского района </t>
  </si>
  <si>
    <t xml:space="preserve">Водоснабжение жилых домов по переулку Рабочему в Ленинском района </t>
  </si>
  <si>
    <t>ГБУЗ поликлиника №3</t>
  </si>
  <si>
    <t xml:space="preserve">Капитальный ремонт </t>
  </si>
  <si>
    <t>Строительство газопровода по ул.Винницкая Калининского района</t>
  </si>
  <si>
    <t>Капитальный ремонт общего имущества  многоквартирных домов</t>
  </si>
  <si>
    <t>Министерство жилищно-коммунального хозяйства Республики Башкортостан</t>
  </si>
  <si>
    <t xml:space="preserve">Строительство котельной, с реконструкцией ЦТП-431 и тепловых сетей, для централизованного отопления и горячего водоснабжения потребителей, по адресу: ул. Лесозаводская, рядом с домом № 1, мкр. Нижегородка, Ленинский район </t>
  </si>
  <si>
    <t>Приобретение жилых помещений для детей сирот</t>
  </si>
  <si>
    <t>Строительство музейного комплекса "Древняя Уфа"</t>
  </si>
  <si>
    <t>Бассейн по бул.Тухвата Янаби</t>
  </si>
  <si>
    <t>Приобретение новых транспортных средств (II партия)</t>
  </si>
  <si>
    <t>550 мест</t>
  </si>
  <si>
    <t>775 мест</t>
  </si>
  <si>
    <t xml:space="preserve">Реконструкция здания МАОУ гимназия № 115 Советского района </t>
  </si>
  <si>
    <t xml:space="preserve">Строительство систем наружного освещения в микрорайоне Искино в Кировском районе </t>
  </si>
  <si>
    <t>Строительство первой очереди продолжения проспекта С.Юлаева на участке от ул. М.Жукова до ул. Сельская Богородская в Октябрьском и Калининском районах. 1 пусковой комплекс</t>
  </si>
  <si>
    <t>ФОК детской юношеской школы по гимнастике, Кировский район, г.Уфа (площадь 11107 м2, трибуны на 500 зрителей)</t>
  </si>
  <si>
    <t xml:space="preserve">Строительство центра единоборств                                      (площадь 9287,3 м2) </t>
  </si>
  <si>
    <t>Реконструкция  ФОКа СДЮСШ №13 "Алиса" по  ул. Ю.Гагарина, 24/3</t>
  </si>
  <si>
    <t>Строительство ул. Глумилинская, расположенная между улицами Ш.Бабича и Академика Заварицкого в Октябрьском районе</t>
  </si>
  <si>
    <t>Реконструкция ул.Пугачева в Кировском районе  (1 этап)</t>
  </si>
  <si>
    <t>Реконструкция мостового перехода через р.Белая в створе ул. Воровского в Кировском районе. I этап строительства</t>
  </si>
  <si>
    <t>Реконструкция мостового перехода через р.Белая в створе ул. Воровского в Кировском районе. II этап строительства</t>
  </si>
  <si>
    <t>Капитальный ремонт мостового перехода через р. Белая в створе ул.имени города Галле в Советском районе</t>
  </si>
  <si>
    <t xml:space="preserve">Строительство транспортной развязки в  н.п. Зинино  в Кировском районе </t>
  </si>
  <si>
    <t>Реконструкция ул.8 Марта в Советском районе  и реконструкция ул.Комсомольской на участке от ул. Хадии Давлетшиной до ул. Лесотехникума в Советском и Октябрьском районах</t>
  </si>
  <si>
    <t>Строительство транспортной развязки на пересечении Бирского тракта с железнодорожными путями в Орджоникидзевском районе. Корректировка. Этап 1.</t>
  </si>
  <si>
    <t>Строительство с реконструкцией инженерных сооружений берегоукрепления на р.Белая на участке от створа ул. Бельская до железнодорожного моста в Кировском и Ленинском районах. Вторая очередь. Ул.Набережная. Автодорога. I этап</t>
  </si>
  <si>
    <t>Строительство с мостового перехода через р. Белая в створе ул.Интернациональная в Калининском и Орджоникидзевском районах</t>
  </si>
  <si>
    <t>Реконструкция здания института ИПТЭР</t>
  </si>
  <si>
    <t>ООО ИПТЭР</t>
  </si>
  <si>
    <t>440 МВТ,290Гкал</t>
  </si>
  <si>
    <t>I очередь строительства улицы Рудольфа Нуреева на участке от проспекта Салавата Юлаева до ул.Академика Заварицкого с прилегающей улицей Энтузиастов и Бульваром Давлеткильдеева в Октябрьском. Корректировка. II, IV этапы.</t>
  </si>
  <si>
    <t>объём кап. вл.</t>
  </si>
  <si>
    <t>Капитальные вложения за счёт всех источников финансирования - всего,</t>
  </si>
  <si>
    <t>Реконструкция сооружений II подъема Дёмского водопровода. Расширение резервуарного парка на площадке насосной станции  II подъема Дёмского водопровода</t>
  </si>
  <si>
    <t>Вынос канализационного коллектора в мкр. Дема-8 в Дёмском районе</t>
  </si>
  <si>
    <t xml:space="preserve">Водопровод по улицам Романовка, Кустарево в Дёмском районе </t>
  </si>
  <si>
    <t xml:space="preserve">Строительство детского сада в микрорайоне "Яркий" восточнее озера "Кустаревское" в Дёмском районе </t>
  </si>
  <si>
    <t>Здание детского сада в микрорайоне "Дема-6" в Дёмском районе</t>
  </si>
  <si>
    <t xml:space="preserve">Здание школы в микрорайоне "Дема-8" в Дёмском районе </t>
  </si>
  <si>
    <t>Строительство общеобразовательной школы в микрорайоне "Яркий"  восточнее озера "Кустаревское" в Дёмском районе</t>
  </si>
  <si>
    <t>Строительство ФОКа в Дёмском районе   (площадь 37 57,2 м2)</t>
  </si>
  <si>
    <t>Общественно-деловой центр с подземной автостоянкой,     Дёма-8</t>
  </si>
  <si>
    <t>Разработка проектной документации по объекту "Реконструкция транспортной развязки на пересечении проспекта Салавата Юлаева и ул. Заки Валиди в Кировском районе"</t>
  </si>
  <si>
    <t>Строительство подземного пешеходного перехода через ул. Пушкина в районе остановки общественного транспорта «Дом актёра»  в Кировском районе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</si>
</sst>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_р_.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0.000"/>
  </numFmts>
  <fonts count="66">
    <font>
      <sz val="10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sz val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6"/>
      <color indexed="10"/>
      <name val="Times New Roman"/>
      <family val="1"/>
    </font>
    <font>
      <i/>
      <sz val="22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sz val="16"/>
      <color rgb="FFFF0000"/>
      <name val="Times New Roman"/>
      <family val="1"/>
    </font>
    <font>
      <i/>
      <sz val="22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Arial"/>
      <family val="2"/>
    </font>
    <font>
      <sz val="2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188" fontId="7" fillId="33" borderId="0" xfId="0" applyNumberFormat="1" applyFont="1" applyFill="1" applyAlignment="1">
      <alignment horizontal="center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54" applyFont="1" applyFill="1" applyAlignment="1">
      <alignment horizontal="right" vertical="top"/>
      <protection/>
    </xf>
    <xf numFmtId="1" fontId="5" fillId="33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5" fillId="33" borderId="0" xfId="55" applyFont="1" applyFill="1" applyBorder="1" applyAlignment="1">
      <alignment vertical="top" wrapText="1"/>
      <protection/>
    </xf>
    <xf numFmtId="1" fontId="7" fillId="33" borderId="0" xfId="0" applyNumberFormat="1" applyFont="1" applyFill="1" applyBorder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1" fontId="7" fillId="33" borderId="0" xfId="0" applyNumberFormat="1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left" vertical="top" wrapText="1"/>
    </xf>
    <xf numFmtId="1" fontId="8" fillId="33" borderId="0" xfId="0" applyNumberFormat="1" applyFont="1" applyFill="1" applyBorder="1" applyAlignment="1">
      <alignment horizontal="left" vertical="top" wrapText="1"/>
    </xf>
    <xf numFmtId="1" fontId="9" fillId="33" borderId="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1" fontId="5" fillId="33" borderId="0" xfId="0" applyNumberFormat="1" applyFont="1" applyFill="1" applyBorder="1" applyAlignment="1">
      <alignment horizontal="right" vertical="top" wrapText="1"/>
    </xf>
    <xf numFmtId="188" fontId="7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95" fontId="5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3" fillId="33" borderId="0" xfId="54" applyFont="1" applyFill="1" applyAlignment="1">
      <alignment horizontal="right" vertical="top"/>
      <protection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/>
    </xf>
    <xf numFmtId="188" fontId="3" fillId="0" borderId="0" xfId="0" applyNumberFormat="1" applyFont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wrapText="1"/>
    </xf>
    <xf numFmtId="1" fontId="7" fillId="33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188" fontId="7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1" fontId="7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left" vertical="center" wrapText="1"/>
    </xf>
    <xf numFmtId="195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center" vertical="top" wrapText="1"/>
    </xf>
    <xf numFmtId="1" fontId="7" fillId="33" borderId="0" xfId="0" applyNumberFormat="1" applyFont="1" applyFill="1" applyBorder="1" applyAlignment="1">
      <alignment horizontal="left" wrapText="1"/>
    </xf>
    <xf numFmtId="1" fontId="7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left" vertical="top" wrapText="1"/>
    </xf>
    <xf numFmtId="1" fontId="3" fillId="33" borderId="0" xfId="0" applyNumberFormat="1" applyFont="1" applyFill="1" applyBorder="1" applyAlignment="1">
      <alignment horizontal="left" vertical="top" wrapText="1"/>
    </xf>
    <xf numFmtId="1" fontId="4" fillId="33" borderId="0" xfId="0" applyNumberFormat="1" applyFont="1" applyFill="1" applyBorder="1" applyAlignment="1">
      <alignment horizontal="left" vertical="top" wrapText="1"/>
    </xf>
    <xf numFmtId="4" fontId="9" fillId="33" borderId="0" xfId="43" applyNumberFormat="1" applyFont="1" applyFill="1" applyBorder="1" applyAlignment="1">
      <alignment vertical="center" wrapText="1"/>
    </xf>
    <xf numFmtId="190" fontId="8" fillId="0" borderId="0" xfId="0" applyNumberFormat="1" applyFont="1" applyFill="1" applyBorder="1" applyAlignment="1">
      <alignment horizontal="left" vertical="center" wrapText="1"/>
    </xf>
    <xf numFmtId="4" fontId="8" fillId="33" borderId="0" xfId="43" applyNumberFormat="1" applyFont="1" applyFill="1" applyBorder="1" applyAlignment="1">
      <alignment vertical="center" wrapText="1"/>
    </xf>
    <xf numFmtId="1" fontId="7" fillId="33" borderId="0" xfId="0" applyNumberFormat="1" applyFont="1" applyFill="1" applyBorder="1" applyAlignment="1">
      <alignment vertical="top" wrapText="1"/>
    </xf>
    <xf numFmtId="1" fontId="7" fillId="33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9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" fontId="5" fillId="33" borderId="0" xfId="0" applyNumberFormat="1" applyFont="1" applyFill="1" applyBorder="1" applyAlignment="1">
      <alignment vertical="top" wrapText="1"/>
    </xf>
    <xf numFmtId="0" fontId="7" fillId="33" borderId="0" xfId="53" applyFont="1" applyFill="1" applyAlignment="1">
      <alignment vertical="top" wrapText="1"/>
      <protection/>
    </xf>
    <xf numFmtId="188" fontId="7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5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2" fontId="7" fillId="33" borderId="0" xfId="0" applyNumberFormat="1" applyFont="1" applyFill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left" vertical="center" wrapText="1"/>
    </xf>
    <xf numFmtId="1" fontId="9" fillId="33" borderId="0" xfId="0" applyNumberFormat="1" applyFont="1" applyFill="1" applyBorder="1" applyAlignment="1">
      <alignment horizontal="left" vertical="top" wrapText="1"/>
    </xf>
    <xf numFmtId="1" fontId="9" fillId="33" borderId="0" xfId="0" applyNumberFormat="1" applyFont="1" applyFill="1" applyBorder="1" applyAlignment="1">
      <alignment horizontal="center" wrapText="1"/>
    </xf>
    <xf numFmtId="188" fontId="7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vertical="center"/>
    </xf>
    <xf numFmtId="188" fontId="59" fillId="33" borderId="0" xfId="0" applyNumberFormat="1" applyFont="1" applyFill="1" applyAlignment="1">
      <alignment horizontal="center" vertical="top" wrapText="1"/>
    </xf>
    <xf numFmtId="3" fontId="7" fillId="33" borderId="0" xfId="43" applyNumberFormat="1" applyFont="1" applyFill="1" applyBorder="1" applyAlignment="1" applyProtection="1">
      <alignment horizontal="center" vertical="center" wrapText="1"/>
      <protection/>
    </xf>
    <xf numFmtId="0" fontId="7" fillId="34" borderId="0" xfId="43" applyNumberFormat="1" applyFont="1" applyFill="1" applyBorder="1" applyAlignment="1" applyProtection="1">
      <alignment horizontal="left" vertical="top" wrapText="1"/>
      <protection/>
    </xf>
    <xf numFmtId="0" fontId="5" fillId="34" borderId="0" xfId="43" applyNumberFormat="1" applyFont="1" applyFill="1" applyBorder="1" applyAlignment="1" applyProtection="1">
      <alignment horizontal="left" vertical="center" wrapText="1"/>
      <protection/>
    </xf>
    <xf numFmtId="2" fontId="7" fillId="33" borderId="0" xfId="0" applyNumberFormat="1" applyFont="1" applyFill="1" applyBorder="1" applyAlignment="1">
      <alignment horizontal="center" vertical="top" wrapText="1"/>
    </xf>
    <xf numFmtId="188" fontId="9" fillId="33" borderId="0" xfId="0" applyNumberFormat="1" applyFont="1" applyFill="1" applyBorder="1" applyAlignment="1">
      <alignment horizontal="center" vertical="top" wrapText="1"/>
    </xf>
    <xf numFmtId="188" fontId="5" fillId="33" borderId="0" xfId="0" applyNumberFormat="1" applyFont="1" applyFill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Alignment="1">
      <alignment vertical="center" wrapText="1"/>
    </xf>
    <xf numFmtId="188" fontId="7" fillId="33" borderId="0" xfId="0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60" fillId="33" borderId="0" xfId="53" applyFont="1" applyFill="1" applyBorder="1" applyAlignment="1">
      <alignment vertical="center" wrapText="1"/>
      <protection/>
    </xf>
    <xf numFmtId="0" fontId="7" fillId="33" borderId="0" xfId="53" applyFont="1" applyFill="1" applyBorder="1" applyAlignment="1">
      <alignment vertical="center" wrapText="1"/>
      <protection/>
    </xf>
    <xf numFmtId="0" fontId="5" fillId="33" borderId="0" xfId="53" applyFont="1" applyFill="1" applyBorder="1" applyAlignment="1">
      <alignment vertical="center" wrapText="1"/>
      <protection/>
    </xf>
    <xf numFmtId="0" fontId="59" fillId="33" borderId="0" xfId="53" applyFont="1" applyFill="1" applyBorder="1" applyAlignment="1">
      <alignment vertical="top" wrapText="1"/>
      <protection/>
    </xf>
    <xf numFmtId="0" fontId="6" fillId="0" borderId="0" xfId="0" applyFont="1" applyAlignment="1">
      <alignment vertical="center"/>
    </xf>
    <xf numFmtId="1" fontId="7" fillId="33" borderId="0" xfId="0" applyNumberFormat="1" applyFont="1" applyFill="1" applyBorder="1" applyAlignment="1">
      <alignment vertical="center" wrapText="1"/>
    </xf>
    <xf numFmtId="1" fontId="14" fillId="33" borderId="0" xfId="0" applyNumberFormat="1" applyFont="1" applyFill="1" applyAlignment="1">
      <alignment horizontal="center" vertical="top" wrapText="1"/>
    </xf>
    <xf numFmtId="188" fontId="3" fillId="33" borderId="0" xfId="0" applyNumberFormat="1" applyFont="1" applyFill="1" applyAlignment="1">
      <alignment horizontal="center"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1" fontId="59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vertical="top" wrapText="1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1" fontId="7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top" wrapText="1"/>
    </xf>
    <xf numFmtId="0" fontId="7" fillId="35" borderId="0" xfId="0" applyFont="1" applyFill="1" applyAlignment="1">
      <alignment vertical="top" wrapText="1"/>
    </xf>
    <xf numFmtId="188" fontId="7" fillId="35" borderId="0" xfId="0" applyNumberFormat="1" applyFont="1" applyFill="1" applyAlignment="1">
      <alignment horizontal="center" vertical="top" wrapText="1"/>
    </xf>
    <xf numFmtId="0" fontId="5" fillId="35" borderId="0" xfId="0" applyFont="1" applyFill="1" applyAlignment="1">
      <alignment vertical="center" wrapText="1"/>
    </xf>
    <xf numFmtId="1" fontId="7" fillId="35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left" wrapText="1"/>
    </xf>
    <xf numFmtId="3" fontId="7" fillId="33" borderId="0" xfId="43" applyNumberFormat="1" applyFont="1" applyFill="1" applyBorder="1" applyAlignment="1" applyProtection="1">
      <alignment horizontal="center" wrapText="1"/>
      <protection/>
    </xf>
    <xf numFmtId="0" fontId="5" fillId="35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59" fillId="33" borderId="0" xfId="53" applyFont="1" applyFill="1" applyBorder="1" applyAlignment="1">
      <alignment vertical="center" wrapText="1"/>
      <protection/>
    </xf>
    <xf numFmtId="188" fontId="7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1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0" fontId="7" fillId="34" borderId="0" xfId="43" applyNumberFormat="1" applyFont="1" applyFill="1" applyBorder="1" applyAlignment="1" applyProtection="1">
      <alignment horizontal="left" vertical="center" wrapText="1"/>
      <protection/>
    </xf>
    <xf numFmtId="1" fontId="7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188" fontId="3" fillId="33" borderId="0" xfId="0" applyNumberFormat="1" applyFont="1" applyFill="1" applyAlignment="1">
      <alignment horizontal="center" vertical="center" wrapText="1"/>
    </xf>
    <xf numFmtId="188" fontId="61" fillId="33" borderId="0" xfId="0" applyNumberFormat="1" applyFont="1" applyFill="1" applyAlignment="1">
      <alignment horizontal="center" vertical="top" wrapText="1"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188" fontId="7" fillId="33" borderId="0" xfId="0" applyNumberFormat="1" applyFont="1" applyFill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7" fillId="33" borderId="0" xfId="55" applyFont="1" applyFill="1" applyBorder="1" applyAlignment="1">
      <alignment horizontal="center" vertical="center" wrapText="1"/>
      <protection/>
    </xf>
    <xf numFmtId="2" fontId="7" fillId="33" borderId="0" xfId="55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/>
    </xf>
    <xf numFmtId="0" fontId="62" fillId="33" borderId="0" xfId="53" applyFont="1" applyFill="1" applyBorder="1" applyAlignment="1">
      <alignment vertical="center" wrapText="1"/>
      <protection/>
    </xf>
    <xf numFmtId="0" fontId="63" fillId="33" borderId="0" xfId="53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top" wrapText="1"/>
    </xf>
    <xf numFmtId="0" fontId="61" fillId="33" borderId="0" xfId="53" applyFont="1" applyFill="1" applyBorder="1" applyAlignment="1">
      <alignment vertical="top" wrapText="1"/>
      <protection/>
    </xf>
    <xf numFmtId="0" fontId="61" fillId="33" borderId="0" xfId="53" applyFont="1" applyFill="1" applyBorder="1" applyAlignment="1">
      <alignment vertical="center" wrapText="1"/>
      <protection/>
    </xf>
    <xf numFmtId="0" fontId="7" fillId="33" borderId="0" xfId="53" applyFont="1" applyFill="1">
      <alignment/>
      <protection/>
    </xf>
    <xf numFmtId="188" fontId="3" fillId="33" borderId="0" xfId="0" applyNumberFormat="1" applyFont="1" applyFill="1" applyBorder="1" applyAlignment="1">
      <alignment horizontal="center" vertical="top" wrapText="1"/>
    </xf>
    <xf numFmtId="4" fontId="7" fillId="33" borderId="0" xfId="43" applyNumberFormat="1" applyFont="1" applyFill="1" applyBorder="1" applyAlignment="1">
      <alignment vertical="center" wrapText="1"/>
    </xf>
    <xf numFmtId="0" fontId="7" fillId="33" borderId="0" xfId="53" applyFont="1" applyFill="1" applyBorder="1" applyAlignment="1">
      <alignment horizontal="center" wrapText="1"/>
      <protection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horizontal="right" wrapText="1"/>
    </xf>
    <xf numFmtId="1" fontId="7" fillId="33" borderId="0" xfId="0" applyNumberFormat="1" applyFont="1" applyFill="1" applyAlignment="1">
      <alignment wrapText="1"/>
    </xf>
    <xf numFmtId="1" fontId="6" fillId="33" borderId="0" xfId="0" applyNumberFormat="1" applyFont="1" applyFill="1" applyAlignment="1">
      <alignment/>
    </xf>
    <xf numFmtId="1" fontId="59" fillId="33" borderId="0" xfId="0" applyNumberFormat="1" applyFont="1" applyFill="1" applyBorder="1" applyAlignment="1">
      <alignment horizontal="center" vertical="center" wrapText="1"/>
    </xf>
    <xf numFmtId="2" fontId="59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Alignment="1">
      <alignment horizontal="center" vertical="top" wrapText="1"/>
    </xf>
    <xf numFmtId="1" fontId="7" fillId="33" borderId="0" xfId="0" applyNumberFormat="1" applyFont="1" applyFill="1" applyAlignment="1">
      <alignment horizontal="left" vertical="center" wrapText="1"/>
    </xf>
    <xf numFmtId="188" fontId="59" fillId="33" borderId="0" xfId="0" applyNumberFormat="1" applyFont="1" applyFill="1" applyAlignment="1">
      <alignment horizontal="center" vertical="center" wrapText="1"/>
    </xf>
    <xf numFmtId="0" fontId="5" fillId="34" borderId="0" xfId="43" applyNumberFormat="1" applyFont="1" applyFill="1" applyBorder="1" applyAlignment="1" applyProtection="1">
      <alignment horizontal="left" wrapText="1"/>
      <protection/>
    </xf>
    <xf numFmtId="188" fontId="59" fillId="33" borderId="0" xfId="0" applyNumberFormat="1" applyFont="1" applyFill="1" applyBorder="1" applyAlignment="1">
      <alignment horizontal="center" vertical="center" wrapText="1"/>
    </xf>
    <xf numFmtId="188" fontId="59" fillId="33" borderId="0" xfId="0" applyNumberFormat="1" applyFont="1" applyFill="1" applyBorder="1" applyAlignment="1">
      <alignment horizontal="center" vertical="top" wrapText="1"/>
    </xf>
    <xf numFmtId="188" fontId="59" fillId="33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1" fontId="9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top" wrapText="1"/>
    </xf>
    <xf numFmtId="1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0" fontId="7" fillId="33" borderId="0" xfId="53" applyFont="1" applyFill="1" applyBorder="1" applyAlignment="1">
      <alignment horizontal="center" vertical="top" wrapText="1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wrapText="1"/>
    </xf>
    <xf numFmtId="1" fontId="9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188" fontId="7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top" wrapText="1"/>
    </xf>
    <xf numFmtId="1" fontId="7" fillId="33" borderId="0" xfId="0" applyNumberFormat="1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53" applyFont="1" applyFill="1" applyBorder="1" applyAlignment="1">
      <alignment horizontal="left" vertical="center" wrapText="1"/>
      <protection/>
    </xf>
    <xf numFmtId="188" fontId="7" fillId="33" borderId="0" xfId="0" applyNumberFormat="1" applyFont="1" applyFill="1" applyAlignment="1">
      <alignment horizontal="center" vertical="center" wrapText="1"/>
    </xf>
    <xf numFmtId="0" fontId="7" fillId="33" borderId="0" xfId="53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3" fontId="60" fillId="33" borderId="0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9" fillId="33" borderId="0" xfId="53" applyFont="1" applyFill="1" applyBorder="1" applyAlignment="1">
      <alignment vertical="center" wrapText="1"/>
      <protection/>
    </xf>
    <xf numFmtId="1" fontId="5" fillId="33" borderId="25" xfId="0" applyNumberFormat="1" applyFont="1" applyFill="1" applyBorder="1" applyAlignment="1">
      <alignment horizontal="center" vertical="center" wrapText="1"/>
    </xf>
    <xf numFmtId="0" fontId="60" fillId="33" borderId="0" xfId="53" applyFont="1" applyFill="1" applyBorder="1" applyAlignment="1">
      <alignment vertical="center" wrapText="1"/>
      <protection/>
    </xf>
    <xf numFmtId="0" fontId="62" fillId="33" borderId="0" xfId="53" applyFont="1" applyFill="1" applyBorder="1" applyAlignment="1">
      <alignment vertical="center" wrapText="1"/>
      <protection/>
    </xf>
    <xf numFmtId="0" fontId="61" fillId="33" borderId="0" xfId="53" applyFont="1" applyFill="1" applyBorder="1" applyAlignment="1">
      <alignment vertical="center" wrapText="1"/>
      <protection/>
    </xf>
    <xf numFmtId="0" fontId="63" fillId="33" borderId="0" xfId="53" applyFont="1" applyFill="1" applyBorder="1" applyAlignment="1">
      <alignment vertical="center" wrapText="1"/>
      <protection/>
    </xf>
    <xf numFmtId="0" fontId="61" fillId="33" borderId="0" xfId="53" applyFont="1" applyFill="1" applyBorder="1" applyAlignment="1">
      <alignment horizontal="left" vertical="center" wrapText="1" indent="5"/>
      <protection/>
    </xf>
    <xf numFmtId="188" fontId="7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6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left" vertical="top" wrapText="1"/>
    </xf>
    <xf numFmtId="1" fontId="7" fillId="33" borderId="0" xfId="0" applyNumberFormat="1" applyFont="1" applyFill="1" applyBorder="1" applyAlignment="1">
      <alignment horizontal="left" vertical="center" wrapText="1"/>
    </xf>
    <xf numFmtId="1" fontId="7" fillId="33" borderId="0" xfId="0" applyNumberFormat="1" applyFont="1" applyFill="1" applyBorder="1" applyAlignment="1">
      <alignment horizontal="center" wrapText="1"/>
    </xf>
    <xf numFmtId="1" fontId="9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7" fillId="33" borderId="0" xfId="0" applyNumberFormat="1" applyFont="1" applyFill="1" applyBorder="1" applyAlignment="1">
      <alignment vertical="center" wrapText="1"/>
    </xf>
    <xf numFmtId="0" fontId="7" fillId="34" borderId="0" xfId="43" applyNumberFormat="1" applyFont="1" applyFill="1" applyBorder="1" applyAlignment="1" applyProtection="1">
      <alignment horizontal="left" vertical="center" wrapText="1"/>
      <protection/>
    </xf>
    <xf numFmtId="0" fontId="7" fillId="33" borderId="26" xfId="54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илищное строительство" xfId="54"/>
    <cellStyle name="Обычный_Коммунальное строительств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4"/>
  <sheetViews>
    <sheetView view="pageBreakPreview" zoomScale="51" zoomScaleNormal="37" zoomScaleSheetLayoutView="51" zoomScalePageLayoutView="0" workbookViewId="0" topLeftCell="A2">
      <pane ySplit="5" topLeftCell="A122" activePane="bottomLeft" state="frozen"/>
      <selection pane="topLeft" activeCell="A2" sqref="A2"/>
      <selection pane="bottomLeft" activeCell="Y2" sqref="Y1:Y16384"/>
    </sheetView>
  </sheetViews>
  <sheetFormatPr defaultColWidth="9.140625" defaultRowHeight="12.75"/>
  <cols>
    <col min="1" max="1" width="66.00390625" style="20" customWidth="1"/>
    <col min="2" max="2" width="14.140625" style="20" hidden="1" customWidth="1"/>
    <col min="3" max="3" width="16.421875" style="20" hidden="1" customWidth="1"/>
    <col min="4" max="4" width="13.8515625" style="19" customWidth="1"/>
    <col min="5" max="5" width="14.57421875" style="19" customWidth="1"/>
    <col min="6" max="6" width="14.7109375" style="19" customWidth="1"/>
    <col min="7" max="7" width="16.57421875" style="19" customWidth="1"/>
    <col min="8" max="8" width="14.7109375" style="19" customWidth="1"/>
    <col min="9" max="9" width="14.28125" style="19" customWidth="1"/>
    <col min="10" max="10" width="14.140625" style="19" customWidth="1"/>
    <col min="11" max="11" width="14.00390625" style="19" customWidth="1"/>
    <col min="12" max="12" width="14.421875" style="19" customWidth="1"/>
    <col min="13" max="13" width="14.00390625" style="19" customWidth="1"/>
    <col min="14" max="14" width="14.7109375" style="19" customWidth="1"/>
    <col min="15" max="15" width="14.00390625" style="19" customWidth="1"/>
    <col min="16" max="16" width="14.57421875" style="19" customWidth="1"/>
    <col min="17" max="17" width="14.00390625" style="19" customWidth="1"/>
    <col min="18" max="18" width="15.00390625" style="19" customWidth="1"/>
    <col min="19" max="19" width="14.8515625" style="19" customWidth="1"/>
    <col min="20" max="20" width="14.57421875" style="19" customWidth="1"/>
    <col min="21" max="21" width="14.421875" style="19" customWidth="1"/>
    <col min="22" max="22" width="15.00390625" style="19" customWidth="1"/>
    <col min="23" max="23" width="14.7109375" style="19" customWidth="1"/>
    <col min="24" max="24" width="23.8515625" style="33" customWidth="1"/>
    <col min="25" max="25" width="31.140625" style="20" customWidth="1"/>
    <col min="26" max="16384" width="9.140625" style="2" customWidth="1"/>
  </cols>
  <sheetData>
    <row r="1" spans="1:24" ht="27.75">
      <c r="A1" s="232" t="s">
        <v>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53.25" customHeight="1">
      <c r="A2" s="232" t="s">
        <v>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2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89.25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3"/>
    </row>
    <row r="8" spans="1:24" ht="81">
      <c r="A8" s="10" t="s">
        <v>465</v>
      </c>
      <c r="B8" s="12"/>
      <c r="C8" s="12"/>
      <c r="D8" s="12"/>
      <c r="E8" s="13">
        <f>SUM(E11:E15)</f>
        <v>14219.99</v>
      </c>
      <c r="F8" s="13"/>
      <c r="G8" s="13">
        <f aca="true" t="shared" si="0" ref="G8:W8">SUM(G11:G15)</f>
        <v>9252.28</v>
      </c>
      <c r="H8" s="13"/>
      <c r="I8" s="13">
        <f t="shared" si="0"/>
        <v>9974.31</v>
      </c>
      <c r="J8" s="13"/>
      <c r="K8" s="13">
        <f t="shared" si="0"/>
        <v>12673.78</v>
      </c>
      <c r="L8" s="13"/>
      <c r="M8" s="13">
        <f t="shared" si="0"/>
        <v>6780.406999999999</v>
      </c>
      <c r="N8" s="13"/>
      <c r="O8" s="13">
        <f t="shared" si="0"/>
        <v>7626.357</v>
      </c>
      <c r="P8" s="13"/>
      <c r="Q8" s="13">
        <f t="shared" si="0"/>
        <v>10550.847</v>
      </c>
      <c r="R8" s="13"/>
      <c r="S8" s="13">
        <f t="shared" si="0"/>
        <v>4209.2</v>
      </c>
      <c r="T8" s="13"/>
      <c r="U8" s="13">
        <f t="shared" si="0"/>
        <v>4212.7</v>
      </c>
      <c r="V8" s="13"/>
      <c r="W8" s="13">
        <f t="shared" si="0"/>
        <v>6546.469999999999</v>
      </c>
      <c r="X8" s="64"/>
    </row>
    <row r="9" spans="1:24" ht="27.75">
      <c r="A9" s="10" t="s">
        <v>208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64"/>
    </row>
    <row r="10" spans="1:24" ht="27.75">
      <c r="A10" s="14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64"/>
    </row>
    <row r="11" spans="1:24" ht="33.75" customHeight="1">
      <c r="A11" s="16" t="s">
        <v>7</v>
      </c>
      <c r="B11" s="12"/>
      <c r="C11" s="12"/>
      <c r="D11" s="12"/>
      <c r="E11" s="13">
        <f>SUMIF($X$19:$X$317,"Бюджет РФ",E$19:E$317)</f>
        <v>1110.73</v>
      </c>
      <c r="F11" s="13"/>
      <c r="G11" s="13">
        <f>SUMIF($X$19:$X$317,"Бюджет РФ",G$19:G$317)</f>
        <v>496.61</v>
      </c>
      <c r="H11" s="13"/>
      <c r="I11" s="13">
        <f>SUMIF($X$19:$X$317,"Бюджет РФ",I$19:I$317)</f>
        <v>496.61</v>
      </c>
      <c r="J11" s="13"/>
      <c r="K11" s="13">
        <f>SUMIF($X$19:$X$317,"Бюджет РФ",K$19:K$317)</f>
        <v>496.61</v>
      </c>
      <c r="L11" s="13"/>
      <c r="M11" s="13">
        <f>SUMIF($X$19:$X$317,"Бюджет РФ",M$19:M$317)</f>
        <v>839.9770000000001</v>
      </c>
      <c r="N11" s="13"/>
      <c r="O11" s="13">
        <f>SUMIF($X$19:$X$317,"Бюджет РФ",O$19:O$317)</f>
        <v>839.9770000000001</v>
      </c>
      <c r="P11" s="13"/>
      <c r="Q11" s="13">
        <f>SUMIF($X$19:$X$317,"Бюджет РФ",Q$19:Q$317)</f>
        <v>839.9770000000001</v>
      </c>
      <c r="R11" s="13"/>
      <c r="S11" s="13">
        <f>SUMIF($X$19:$X$317,"Бюджет РФ",S$19:S$317)</f>
        <v>204.2</v>
      </c>
      <c r="T11" s="13"/>
      <c r="U11" s="13">
        <f>SUMIF($X$19:$X$317,"Бюджет РФ",U$19:U$317)</f>
        <v>204.2</v>
      </c>
      <c r="V11" s="13"/>
      <c r="W11" s="13">
        <f>SUMIF($X$36:$X$317,"Бюджет РФ",W$36:W$317)</f>
        <v>0</v>
      </c>
      <c r="X11" s="65"/>
    </row>
    <row r="12" spans="1:24" ht="33.75" customHeight="1">
      <c r="A12" s="16" t="s">
        <v>5</v>
      </c>
      <c r="B12" s="12"/>
      <c r="C12" s="12"/>
      <c r="D12" s="12"/>
      <c r="E12" s="13">
        <f>SUMIF($X$19:$X$317,"Бюджет РБ",E$19:E$317)</f>
        <v>1535.72</v>
      </c>
      <c r="F12" s="13"/>
      <c r="G12" s="13">
        <f>SUMIF($X$19:$X$317,"Бюджет РБ",G$19:G$317)</f>
        <v>1032.0700000000002</v>
      </c>
      <c r="H12" s="13"/>
      <c r="I12" s="13">
        <f>SUMIF($X$19:$X$317,"Бюджет РБ",I$19:I$317)</f>
        <v>1537.0900000000001</v>
      </c>
      <c r="J12" s="13"/>
      <c r="K12" s="13">
        <f>SUMIF($X$19:$X$317,"Бюджет РБ",K$19:K$317)</f>
        <v>3234.3400000000006</v>
      </c>
      <c r="L12" s="13"/>
      <c r="M12" s="13">
        <f>SUMIF($X$19:$X$317,"Бюджет РБ",M$19:M$317)</f>
        <v>185.2</v>
      </c>
      <c r="N12" s="13"/>
      <c r="O12" s="13">
        <f>SUMIF($X$19:$X$317,"Бюджет РБ",O$19:O$317)</f>
        <v>844.8000000000001</v>
      </c>
      <c r="P12" s="13"/>
      <c r="Q12" s="13">
        <f>SUMIF($X$19:$X$317,"Бюджет РБ",Q$19:Q$317)</f>
        <v>2060.59</v>
      </c>
      <c r="R12" s="13"/>
      <c r="S12" s="13">
        <f>SUMIF($X$19:$X$317,"Бюджет РБ",S$19:S$317)</f>
        <v>40.2</v>
      </c>
      <c r="T12" s="13"/>
      <c r="U12" s="13">
        <f>SUMIF($X$19:$X$317,"Бюджет РБ",U$19:U$317)</f>
        <v>40.2</v>
      </c>
      <c r="V12" s="13"/>
      <c r="W12" s="13">
        <f>SUMIF($X$19:$X$317,"Бюджет РБ",W$19:W$317)</f>
        <v>895.27</v>
      </c>
      <c r="X12" s="65"/>
    </row>
    <row r="13" spans="1:24" ht="33.75" customHeight="1">
      <c r="A13" s="16" t="s">
        <v>6</v>
      </c>
      <c r="B13" s="12"/>
      <c r="C13" s="12"/>
      <c r="D13" s="12"/>
      <c r="E13" s="13">
        <f>SUMIF($X$36:$X$317,"Бюджет ГО",E$36:E$317)</f>
        <v>439.46999999999997</v>
      </c>
      <c r="F13" s="13"/>
      <c r="G13" s="13">
        <f>SUMIF($X$36:$X$317,"Бюджет ГО",G$36:G$317)</f>
        <v>129.10999999999999</v>
      </c>
      <c r="H13" s="13"/>
      <c r="I13" s="13">
        <f>SUMIF($X$36:$X$317,"Бюджет ГО",I$36:I$317)</f>
        <v>268.75</v>
      </c>
      <c r="J13" s="13"/>
      <c r="K13" s="13">
        <f>SUMIF($X$36:$X$317,"Бюджет ГО",K$36:K$317)</f>
        <v>521.27</v>
      </c>
      <c r="L13" s="13"/>
      <c r="M13" s="13">
        <f>SUMIF($X$36:$X$317,"Бюджет ГО",M$36:M$317)</f>
        <v>7.5</v>
      </c>
      <c r="N13" s="13"/>
      <c r="O13" s="13">
        <f>SUMIF($X$36:$X$317,"Бюджет ГО",O$36:O$317)</f>
        <v>117.58</v>
      </c>
      <c r="P13" s="13"/>
      <c r="Q13" s="13">
        <f>SUMIF($X$36:$X$317,"Бюджет ГО",Q$36:Q$317)</f>
        <v>239.57999999999998</v>
      </c>
      <c r="R13" s="13"/>
      <c r="S13" s="13">
        <f>SUMIF($X$36:$X$317,"Бюджет ГО",S$36:S$317)</f>
        <v>4.5</v>
      </c>
      <c r="T13" s="13"/>
      <c r="U13" s="13">
        <f>SUMIF($X$36:$X$317,"Бюджет ГО",U$36:U$317)</f>
        <v>6</v>
      </c>
      <c r="V13" s="13"/>
      <c r="W13" s="13">
        <f>SUMIF($X$36:$X$317,"Бюджет ГО",W$36:W$317)</f>
        <v>8</v>
      </c>
      <c r="X13" s="65"/>
    </row>
    <row r="14" spans="1:24" ht="41.25" customHeight="1">
      <c r="A14" s="16" t="s">
        <v>209</v>
      </c>
      <c r="B14" s="12"/>
      <c r="C14" s="12"/>
      <c r="D14" s="12"/>
      <c r="E14" s="13">
        <f>SUMIF($X$19:$X$1317,"Собств.",E$19:E$317)</f>
        <v>11003.26</v>
      </c>
      <c r="F14" s="13"/>
      <c r="G14" s="13">
        <f>SUMIF($X$19:$X$1317,"Собств.",G$19:G$317)</f>
        <v>7270.030000000001</v>
      </c>
      <c r="H14" s="13"/>
      <c r="I14" s="13">
        <f>SUMIF($X$19:$X$1317,"Собств.",I$19:I$317)</f>
        <v>7347.400000000001</v>
      </c>
      <c r="J14" s="13"/>
      <c r="K14" s="13">
        <f>SUMIF($X$19:$X$1317,"Собств.",K$19:K$317)</f>
        <v>8097.1</v>
      </c>
      <c r="L14" s="13"/>
      <c r="M14" s="13">
        <f>SUMIF($X$19:$X$1317,"Собств.",M$19:M$317)</f>
        <v>5417.73</v>
      </c>
      <c r="N14" s="13"/>
      <c r="O14" s="13">
        <f>SUMIF($X$19:$X$1317,"Собств.",O$19:O$317)</f>
        <v>5494</v>
      </c>
      <c r="P14" s="13"/>
      <c r="Q14" s="13">
        <f>SUMIF($X$19:$X$1317,"Собств.",Q$19:Q$317)</f>
        <v>7080.7</v>
      </c>
      <c r="R14" s="13"/>
      <c r="S14" s="13">
        <f>SUMIF($X$19:$X$1317,"Собств.",S$19:S$317)</f>
        <v>3600.2999999999997</v>
      </c>
      <c r="T14" s="13"/>
      <c r="U14" s="13">
        <f>SUMIF($X$19:$X$1317,"Собств.",U$19:U$317)</f>
        <v>3602.2999999999997</v>
      </c>
      <c r="V14" s="13"/>
      <c r="W14" s="13">
        <f>SUMIF($X$19:$X$1317,"Собств.",W$19:W$317)</f>
        <v>5283.2</v>
      </c>
      <c r="X14" s="65"/>
    </row>
    <row r="15" spans="1:24" ht="27.75">
      <c r="A15" s="16" t="s">
        <v>210</v>
      </c>
      <c r="B15" s="12"/>
      <c r="C15" s="12"/>
      <c r="D15" s="12"/>
      <c r="E15" s="13">
        <f>SUMIF($X$19:$X$317,"Привлеч.",E$19:E$317)</f>
        <v>130.81</v>
      </c>
      <c r="F15" s="13"/>
      <c r="G15" s="13">
        <f>SUMIF($X$36:$X$317,"Привлеч.",G$36:G$317)</f>
        <v>324.46</v>
      </c>
      <c r="H15" s="13"/>
      <c r="I15" s="13">
        <f>SUMIF($X$36:$X$317,"Привлеч.",I$36:I$317)</f>
        <v>324.46</v>
      </c>
      <c r="J15" s="13"/>
      <c r="K15" s="13">
        <f>SUMIF($X$36:$X$317,"Привлеч.",K$36:K$317)</f>
        <v>324.46</v>
      </c>
      <c r="L15" s="13"/>
      <c r="M15" s="13">
        <f>SUMIF($X$36:$X$317,"Привлеч.",M$36:M$317)</f>
        <v>330</v>
      </c>
      <c r="N15" s="13"/>
      <c r="O15" s="13">
        <f>SUMIF($X$36:$X$317,"Привлеч.",O$36:O$317)</f>
        <v>330</v>
      </c>
      <c r="P15" s="13"/>
      <c r="Q15" s="13">
        <f>SUMIF($X$36:$X$317,"Привлеч.",Q$36:Q$317)</f>
        <v>330</v>
      </c>
      <c r="R15" s="13"/>
      <c r="S15" s="13">
        <f>SUMIF($X$36:$X$317,"Привлеч.",S$36:S$317)</f>
        <v>360</v>
      </c>
      <c r="T15" s="13"/>
      <c r="U15" s="13">
        <f>SUMIF($X$36:$X$317,"Привлеч.",U$36:U$317)</f>
        <v>360</v>
      </c>
      <c r="V15" s="13"/>
      <c r="W15" s="13">
        <f>SUMIF($X$36:$X$317,"Привлеч.",W$36:W$317)</f>
        <v>360</v>
      </c>
      <c r="X15" s="65"/>
    </row>
    <row r="16" spans="1:24" ht="27.75">
      <c r="A16" s="16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5"/>
    </row>
    <row r="17" spans="1:24" ht="93.75" customHeight="1">
      <c r="A17" s="50" t="s">
        <v>137</v>
      </c>
      <c r="B17" s="151"/>
      <c r="C17" s="152"/>
      <c r="D17" s="153"/>
      <c r="E17" s="154"/>
      <c r="F17" s="109"/>
      <c r="G17" s="154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4"/>
    </row>
    <row r="18" spans="1:24" ht="170.25" customHeight="1">
      <c r="A18" s="226" t="s">
        <v>400</v>
      </c>
      <c r="B18" s="98"/>
      <c r="C18" s="5"/>
      <c r="D18" s="228" t="s">
        <v>35</v>
      </c>
      <c r="E18" s="139">
        <v>4.85</v>
      </c>
      <c r="F18" s="228" t="s">
        <v>35</v>
      </c>
      <c r="G18" s="139">
        <v>42.72</v>
      </c>
      <c r="H18" s="228" t="s">
        <v>35</v>
      </c>
      <c r="I18" s="139">
        <v>42.72</v>
      </c>
      <c r="J18" s="228" t="s">
        <v>35</v>
      </c>
      <c r="K18" s="139">
        <v>42.72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40" t="s">
        <v>25</v>
      </c>
    </row>
    <row r="19" spans="1:24" ht="123" customHeight="1">
      <c r="A19" s="226"/>
      <c r="B19" s="98"/>
      <c r="C19" s="5"/>
      <c r="D19" s="228"/>
      <c r="E19" s="5">
        <v>0.15</v>
      </c>
      <c r="F19" s="228"/>
      <c r="G19" s="5">
        <v>1.32</v>
      </c>
      <c r="H19" s="228"/>
      <c r="I19" s="5">
        <v>1.32</v>
      </c>
      <c r="J19" s="228"/>
      <c r="K19" s="5">
        <v>1.32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5" t="s">
        <v>37</v>
      </c>
    </row>
    <row r="20" spans="1:24" ht="136.5" customHeight="1">
      <c r="A20" s="226" t="s">
        <v>399</v>
      </c>
      <c r="B20" s="98"/>
      <c r="C20" s="5"/>
      <c r="D20" s="139"/>
      <c r="E20" s="5"/>
      <c r="F20" s="139"/>
      <c r="G20" s="5"/>
      <c r="H20" s="139"/>
      <c r="I20" s="139">
        <v>97</v>
      </c>
      <c r="J20" s="139"/>
      <c r="K20" s="139">
        <v>97</v>
      </c>
      <c r="L20" s="5"/>
      <c r="M20" s="5"/>
      <c r="N20" s="5"/>
      <c r="O20" s="139">
        <v>659.6</v>
      </c>
      <c r="P20" s="139"/>
      <c r="Q20" s="139">
        <v>659.6</v>
      </c>
      <c r="R20" s="5"/>
      <c r="S20" s="5"/>
      <c r="T20" s="5"/>
      <c r="U20" s="5"/>
      <c r="V20" s="5"/>
      <c r="W20" s="5"/>
      <c r="X20" s="140" t="s">
        <v>25</v>
      </c>
    </row>
    <row r="21" spans="1:24" ht="106.5" customHeight="1">
      <c r="A21" s="226"/>
      <c r="B21" s="98"/>
      <c r="C21" s="5"/>
      <c r="D21" s="139"/>
      <c r="E21" s="5"/>
      <c r="F21" s="139"/>
      <c r="G21" s="5"/>
      <c r="H21" s="139"/>
      <c r="I21" s="5">
        <v>3</v>
      </c>
      <c r="J21" s="139"/>
      <c r="K21" s="5">
        <v>3</v>
      </c>
      <c r="L21" s="5"/>
      <c r="M21" s="5"/>
      <c r="N21" s="5"/>
      <c r="O21" s="5">
        <v>20.4</v>
      </c>
      <c r="P21" s="5"/>
      <c r="Q21" s="5">
        <v>20.4</v>
      </c>
      <c r="R21" s="5"/>
      <c r="S21" s="5"/>
      <c r="T21" s="5"/>
      <c r="U21" s="5"/>
      <c r="V21" s="5"/>
      <c r="W21" s="5"/>
      <c r="X21" s="45" t="s">
        <v>37</v>
      </c>
    </row>
    <row r="22" spans="1:24" ht="99" customHeight="1">
      <c r="A22" s="226" t="s">
        <v>393</v>
      </c>
      <c r="B22" s="98"/>
      <c r="C22" s="5"/>
      <c r="D22" s="139"/>
      <c r="E22" s="76">
        <v>182.63</v>
      </c>
      <c r="F22" s="76"/>
      <c r="G22" s="76">
        <v>292.41</v>
      </c>
      <c r="H22" s="76"/>
      <c r="I22" s="76">
        <v>292.41</v>
      </c>
      <c r="J22" s="139"/>
      <c r="K22" s="76">
        <v>292.41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2" t="s">
        <v>27</v>
      </c>
    </row>
    <row r="23" spans="1:24" ht="87.75" customHeight="1">
      <c r="A23" s="226"/>
      <c r="B23" s="98"/>
      <c r="C23" s="139">
        <v>410</v>
      </c>
      <c r="D23" s="139"/>
      <c r="E23" s="139">
        <v>178.08</v>
      </c>
      <c r="F23" s="139"/>
      <c r="G23" s="139">
        <v>155</v>
      </c>
      <c r="H23" s="139"/>
      <c r="I23" s="139">
        <v>155</v>
      </c>
      <c r="J23" s="139"/>
      <c r="K23" s="139">
        <v>155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07" t="s">
        <v>25</v>
      </c>
    </row>
    <row r="24" spans="1:24" ht="66.75" customHeight="1">
      <c r="A24" s="226"/>
      <c r="B24" s="98"/>
      <c r="C24" s="5">
        <v>30</v>
      </c>
      <c r="D24" s="139"/>
      <c r="E24" s="5">
        <v>6.33</v>
      </c>
      <c r="F24" s="139"/>
      <c r="G24" s="5">
        <v>10.63</v>
      </c>
      <c r="H24" s="139"/>
      <c r="I24" s="5">
        <v>10.63</v>
      </c>
      <c r="J24" s="139"/>
      <c r="K24" s="5">
        <v>10.63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9" t="s">
        <v>37</v>
      </c>
    </row>
    <row r="25" spans="1:24" ht="84.75" customHeight="1">
      <c r="A25" s="226" t="s">
        <v>392</v>
      </c>
      <c r="B25" s="98"/>
      <c r="C25" s="5"/>
      <c r="D25" s="228" t="s">
        <v>24</v>
      </c>
      <c r="E25" s="5"/>
      <c r="F25" s="228" t="s">
        <v>24</v>
      </c>
      <c r="G25" s="5"/>
      <c r="H25" s="228" t="s">
        <v>24</v>
      </c>
      <c r="I25" s="5"/>
      <c r="J25" s="228" t="s">
        <v>24</v>
      </c>
      <c r="K25" s="5"/>
      <c r="L25" s="228" t="s">
        <v>394</v>
      </c>
      <c r="M25" s="76">
        <v>635.777</v>
      </c>
      <c r="N25" s="228" t="s">
        <v>394</v>
      </c>
      <c r="O25" s="76">
        <v>635.777</v>
      </c>
      <c r="P25" s="228" t="s">
        <v>394</v>
      </c>
      <c r="Q25" s="76">
        <v>635.777</v>
      </c>
      <c r="R25" s="5"/>
      <c r="S25" s="5"/>
      <c r="T25" s="5"/>
      <c r="U25" s="5"/>
      <c r="V25" s="5"/>
      <c r="W25" s="5"/>
      <c r="X25" s="62" t="s">
        <v>27</v>
      </c>
    </row>
    <row r="26" spans="1:24" ht="87.75" customHeight="1">
      <c r="A26" s="226"/>
      <c r="B26" s="98"/>
      <c r="C26" s="5"/>
      <c r="D26" s="228"/>
      <c r="E26" s="139">
        <v>439.1</v>
      </c>
      <c r="F26" s="228"/>
      <c r="G26" s="139">
        <v>150</v>
      </c>
      <c r="H26" s="228"/>
      <c r="I26" s="139">
        <v>150</v>
      </c>
      <c r="J26" s="228"/>
      <c r="K26" s="139">
        <v>150</v>
      </c>
      <c r="L26" s="228"/>
      <c r="M26" s="139">
        <v>145</v>
      </c>
      <c r="N26" s="228"/>
      <c r="O26" s="139">
        <v>145</v>
      </c>
      <c r="P26" s="228"/>
      <c r="Q26" s="139">
        <v>145</v>
      </c>
      <c r="R26" s="5"/>
      <c r="S26" s="5"/>
      <c r="T26" s="5"/>
      <c r="U26" s="5"/>
      <c r="V26" s="5"/>
      <c r="W26" s="5"/>
      <c r="X26" s="107" t="s">
        <v>25</v>
      </c>
    </row>
    <row r="27" spans="1:24" ht="83.25" customHeight="1">
      <c r="A27" s="226"/>
      <c r="B27" s="98"/>
      <c r="C27" s="5"/>
      <c r="D27" s="228"/>
      <c r="E27" s="5">
        <v>11.98</v>
      </c>
      <c r="F27" s="228"/>
      <c r="G27" s="5">
        <v>5</v>
      </c>
      <c r="H27" s="228"/>
      <c r="I27" s="5">
        <v>5</v>
      </c>
      <c r="J27" s="228"/>
      <c r="K27" s="5">
        <v>5</v>
      </c>
      <c r="L27" s="228"/>
      <c r="M27" s="5">
        <v>25.862</v>
      </c>
      <c r="N27" s="228"/>
      <c r="O27" s="5">
        <v>25.862</v>
      </c>
      <c r="P27" s="228"/>
      <c r="Q27" s="5">
        <v>25.862</v>
      </c>
      <c r="R27" s="5"/>
      <c r="S27" s="5"/>
      <c r="T27" s="5"/>
      <c r="U27" s="5"/>
      <c r="V27" s="5"/>
      <c r="W27" s="5"/>
      <c r="X27" s="69" t="s">
        <v>37</v>
      </c>
    </row>
    <row r="28" spans="1:24" ht="66.75" customHeight="1">
      <c r="A28" s="119" t="s">
        <v>401</v>
      </c>
      <c r="B28" s="128"/>
      <c r="C28" s="115"/>
      <c r="D28" s="139"/>
      <c r="E28" s="139"/>
      <c r="F28" s="5"/>
      <c r="G28" s="90"/>
      <c r="H28" s="139"/>
      <c r="I28" s="139"/>
      <c r="J28" s="139"/>
      <c r="K28" s="139"/>
      <c r="L28" s="142"/>
      <c r="M28" s="142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0"/>
    </row>
    <row r="29" spans="1:24" ht="52.5" customHeight="1">
      <c r="A29" s="226" t="s">
        <v>402</v>
      </c>
      <c r="B29" s="128"/>
      <c r="C29" s="115"/>
      <c r="D29" s="139"/>
      <c r="E29" s="76">
        <v>223.8</v>
      </c>
      <c r="F29" s="76"/>
      <c r="G29" s="76">
        <v>204.2</v>
      </c>
      <c r="H29" s="76"/>
      <c r="I29" s="76">
        <v>204.2</v>
      </c>
      <c r="J29" s="76"/>
      <c r="K29" s="76">
        <v>204.2</v>
      </c>
      <c r="L29" s="40"/>
      <c r="M29" s="76">
        <v>204.2</v>
      </c>
      <c r="N29" s="76"/>
      <c r="O29" s="76">
        <v>204.2</v>
      </c>
      <c r="P29" s="76"/>
      <c r="Q29" s="76">
        <v>204.2</v>
      </c>
      <c r="R29" s="76"/>
      <c r="S29" s="76">
        <v>204.2</v>
      </c>
      <c r="T29" s="76"/>
      <c r="U29" s="76">
        <v>204.2</v>
      </c>
      <c r="V29" s="76"/>
      <c r="W29" s="76">
        <v>204.2</v>
      </c>
      <c r="X29" s="61" t="s">
        <v>27</v>
      </c>
    </row>
    <row r="30" spans="1:24" ht="53.25" customHeight="1">
      <c r="A30" s="226"/>
      <c r="B30" s="128"/>
      <c r="C30" s="115"/>
      <c r="D30" s="139"/>
      <c r="E30" s="139">
        <v>45.8</v>
      </c>
      <c r="F30" s="5"/>
      <c r="G30" s="139">
        <v>40.2</v>
      </c>
      <c r="H30" s="139"/>
      <c r="I30" s="212">
        <v>40.2</v>
      </c>
      <c r="J30" s="139"/>
      <c r="K30" s="212">
        <v>40.2</v>
      </c>
      <c r="L30" s="142"/>
      <c r="M30" s="212">
        <v>40.2</v>
      </c>
      <c r="N30" s="139"/>
      <c r="O30" s="212">
        <v>40.2</v>
      </c>
      <c r="P30" s="139"/>
      <c r="Q30" s="212">
        <v>40.2</v>
      </c>
      <c r="R30" s="139"/>
      <c r="S30" s="212">
        <v>40.2</v>
      </c>
      <c r="T30" s="139"/>
      <c r="U30" s="212">
        <v>40.2</v>
      </c>
      <c r="V30" s="139"/>
      <c r="W30" s="212">
        <v>40.2</v>
      </c>
      <c r="X30" s="107" t="s">
        <v>25</v>
      </c>
    </row>
    <row r="31" spans="1:24" ht="27" customHeight="1">
      <c r="A31" s="226"/>
      <c r="B31" s="128"/>
      <c r="C31" s="115"/>
      <c r="D31" s="139"/>
      <c r="E31" s="5">
        <v>9.46</v>
      </c>
      <c r="F31" s="5"/>
      <c r="G31" s="5">
        <v>6.4</v>
      </c>
      <c r="H31" s="139"/>
      <c r="I31" s="5">
        <v>6.4</v>
      </c>
      <c r="J31" s="139"/>
      <c r="K31" s="5">
        <v>6.4</v>
      </c>
      <c r="L31" s="142"/>
      <c r="M31" s="5">
        <v>6.4</v>
      </c>
      <c r="N31" s="139"/>
      <c r="O31" s="5">
        <v>6.4</v>
      </c>
      <c r="P31" s="139"/>
      <c r="Q31" s="5">
        <v>6.4</v>
      </c>
      <c r="R31" s="139"/>
      <c r="S31" s="5">
        <v>6.4</v>
      </c>
      <c r="T31" s="139"/>
      <c r="U31" s="5">
        <v>6.4</v>
      </c>
      <c r="V31" s="139"/>
      <c r="W31" s="5">
        <v>6.4</v>
      </c>
      <c r="X31" s="131" t="s">
        <v>12</v>
      </c>
    </row>
    <row r="32" spans="1:24" ht="70.5" customHeight="1">
      <c r="A32" s="226" t="s">
        <v>290</v>
      </c>
      <c r="B32" s="128"/>
      <c r="C32" s="115"/>
      <c r="D32" s="139"/>
      <c r="E32" s="76">
        <v>134.3</v>
      </c>
      <c r="F32" s="76"/>
      <c r="G32" s="76">
        <v>225</v>
      </c>
      <c r="H32" s="76"/>
      <c r="I32" s="76">
        <v>225</v>
      </c>
      <c r="J32" s="76"/>
      <c r="K32" s="76">
        <v>225</v>
      </c>
      <c r="L32" s="40"/>
      <c r="M32" s="76"/>
      <c r="N32" s="76"/>
      <c r="O32" s="76"/>
      <c r="P32" s="76"/>
      <c r="Q32" s="76">
        <v>159.3</v>
      </c>
      <c r="R32" s="76"/>
      <c r="S32" s="76"/>
      <c r="T32" s="76"/>
      <c r="U32" s="76"/>
      <c r="V32" s="76"/>
      <c r="W32" s="76">
        <v>159.3</v>
      </c>
      <c r="X32" s="62" t="s">
        <v>25</v>
      </c>
    </row>
    <row r="33" spans="1:24" ht="63.75" customHeight="1">
      <c r="A33" s="226"/>
      <c r="B33" s="128"/>
      <c r="C33" s="115"/>
      <c r="D33" s="139"/>
      <c r="E33" s="139">
        <v>20.1</v>
      </c>
      <c r="F33" s="139"/>
      <c r="G33" s="139">
        <v>33.8</v>
      </c>
      <c r="H33" s="139"/>
      <c r="I33" s="212">
        <v>33.8</v>
      </c>
      <c r="J33" s="139"/>
      <c r="K33" s="212">
        <v>33.8</v>
      </c>
      <c r="L33" s="142"/>
      <c r="M33" s="139"/>
      <c r="N33" s="139"/>
      <c r="O33" s="139"/>
      <c r="P33" s="139"/>
      <c r="Q33" s="139">
        <v>23.9</v>
      </c>
      <c r="R33" s="139"/>
      <c r="S33" s="139"/>
      <c r="T33" s="139"/>
      <c r="U33" s="139"/>
      <c r="V33" s="139"/>
      <c r="W33" s="212">
        <v>23.9</v>
      </c>
      <c r="X33" s="107" t="s">
        <v>37</v>
      </c>
    </row>
    <row r="34" spans="1:24" ht="63.75" customHeight="1">
      <c r="A34" s="226"/>
      <c r="B34" s="128"/>
      <c r="C34" s="115"/>
      <c r="D34" s="139"/>
      <c r="E34" s="5">
        <v>6.7</v>
      </c>
      <c r="F34" s="5"/>
      <c r="G34" s="5">
        <v>13.8</v>
      </c>
      <c r="H34" s="5"/>
      <c r="I34" s="5">
        <v>13.8</v>
      </c>
      <c r="J34" s="5"/>
      <c r="K34" s="5">
        <v>13.8</v>
      </c>
      <c r="L34" s="51"/>
      <c r="M34" s="5"/>
      <c r="N34" s="5"/>
      <c r="O34" s="5"/>
      <c r="P34" s="5"/>
      <c r="Q34" s="5">
        <v>8</v>
      </c>
      <c r="R34" s="5"/>
      <c r="S34" s="5"/>
      <c r="T34" s="5"/>
      <c r="U34" s="5"/>
      <c r="V34" s="5"/>
      <c r="W34" s="5">
        <v>8</v>
      </c>
      <c r="X34" s="131" t="s">
        <v>12</v>
      </c>
    </row>
    <row r="35" spans="1:24" ht="105" customHeight="1">
      <c r="A35" s="135" t="s">
        <v>435</v>
      </c>
      <c r="B35" s="128"/>
      <c r="C35" s="115"/>
      <c r="D35" s="139"/>
      <c r="E35" s="139">
        <v>1371.4</v>
      </c>
      <c r="F35" s="139"/>
      <c r="G35" s="139">
        <v>1268.63</v>
      </c>
      <c r="H35" s="139"/>
      <c r="I35" s="139">
        <v>1341.4</v>
      </c>
      <c r="J35" s="139"/>
      <c r="K35" s="218">
        <v>1341.4</v>
      </c>
      <c r="L35" s="142"/>
      <c r="M35" s="218">
        <v>1268.63</v>
      </c>
      <c r="N35" s="218"/>
      <c r="O35" s="218">
        <v>1341.4</v>
      </c>
      <c r="P35" s="218"/>
      <c r="Q35" s="218">
        <v>1341.4</v>
      </c>
      <c r="R35" s="139"/>
      <c r="S35" s="139"/>
      <c r="T35" s="139"/>
      <c r="U35" s="139"/>
      <c r="V35" s="139"/>
      <c r="W35" s="139">
        <v>1342.6</v>
      </c>
      <c r="X35" s="135" t="s">
        <v>12</v>
      </c>
    </row>
    <row r="36" spans="1:25" s="34" customFormat="1" ht="27.75">
      <c r="A36" s="17" t="s">
        <v>23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45"/>
      <c r="Y36" s="33"/>
    </row>
    <row r="37" spans="1:25" s="34" customFormat="1" ht="198.75" customHeight="1">
      <c r="A37" s="69" t="s">
        <v>146</v>
      </c>
      <c r="B37" s="70" t="s">
        <v>24</v>
      </c>
      <c r="C37" s="69">
        <v>52</v>
      </c>
      <c r="D37" s="5"/>
      <c r="E37" s="70">
        <v>38.6</v>
      </c>
      <c r="F37" s="70"/>
      <c r="G37" s="70">
        <v>20.85</v>
      </c>
      <c r="H37" s="70"/>
      <c r="I37" s="70">
        <v>20.85</v>
      </c>
      <c r="J37" s="18"/>
      <c r="K37" s="70">
        <v>20.85</v>
      </c>
      <c r="L37" s="70"/>
      <c r="M37" s="70"/>
      <c r="N37" s="70"/>
      <c r="O37" s="18"/>
      <c r="P37" s="70"/>
      <c r="Q37" s="70"/>
      <c r="R37" s="70"/>
      <c r="S37" s="70"/>
      <c r="T37" s="70"/>
      <c r="U37" s="70"/>
      <c r="V37" s="70"/>
      <c r="W37" s="70"/>
      <c r="X37" s="45" t="s">
        <v>25</v>
      </c>
      <c r="Y37" s="33"/>
    </row>
    <row r="38" spans="1:25" s="34" customFormat="1" ht="1.5" customHeight="1" hidden="1">
      <c r="A38" s="69" t="s">
        <v>28</v>
      </c>
      <c r="B38" s="70" t="s">
        <v>11</v>
      </c>
      <c r="C38" s="69">
        <v>13.1</v>
      </c>
      <c r="D38" s="5"/>
      <c r="E38" s="70"/>
      <c r="F38" s="70"/>
      <c r="G38" s="70"/>
      <c r="H38" s="70"/>
      <c r="I38" s="18"/>
      <c r="J38" s="18"/>
      <c r="K38" s="18"/>
      <c r="L38" s="70"/>
      <c r="M38" s="70"/>
      <c r="N38" s="70"/>
      <c r="O38" s="18"/>
      <c r="P38" s="70"/>
      <c r="Q38" s="70"/>
      <c r="R38" s="70"/>
      <c r="S38" s="70"/>
      <c r="T38" s="70"/>
      <c r="U38" s="18"/>
      <c r="V38" s="70"/>
      <c r="W38" s="70"/>
      <c r="X38" s="45" t="s">
        <v>25</v>
      </c>
      <c r="Y38" s="33"/>
    </row>
    <row r="39" spans="1:25" s="34" customFormat="1" ht="192.75" customHeight="1" hidden="1">
      <c r="A39" s="115" t="s">
        <v>148</v>
      </c>
      <c r="B39" s="5" t="s">
        <v>35</v>
      </c>
      <c r="C39" s="5">
        <v>0.6</v>
      </c>
      <c r="D39" s="155"/>
      <c r="E39" s="15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5" t="s">
        <v>25</v>
      </c>
      <c r="Y39" s="33"/>
    </row>
    <row r="40" spans="1:25" s="34" customFormat="1" ht="85.5" customHeight="1">
      <c r="A40" s="50" t="s">
        <v>436</v>
      </c>
      <c r="B40" s="5"/>
      <c r="C40" s="5"/>
      <c r="D40" s="155"/>
      <c r="E40" s="15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45"/>
      <c r="Y40" s="33"/>
    </row>
    <row r="41" spans="1:25" s="34" customFormat="1" ht="254.25" customHeight="1">
      <c r="A41" s="115" t="s">
        <v>437</v>
      </c>
      <c r="B41" s="5"/>
      <c r="C41" s="5"/>
      <c r="D41" s="155"/>
      <c r="E41" s="5">
        <v>24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45" t="s">
        <v>25</v>
      </c>
      <c r="Y41" s="33"/>
    </row>
    <row r="42" spans="1:25" s="34" customFormat="1" ht="317.25" customHeight="1">
      <c r="A42" s="136" t="s">
        <v>429</v>
      </c>
      <c r="B42" s="137"/>
      <c r="C42" s="137"/>
      <c r="D42" s="162"/>
      <c r="E42" s="49">
        <v>2.6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02"/>
      <c r="S42" s="102"/>
      <c r="T42" s="102"/>
      <c r="U42" s="102"/>
      <c r="V42" s="138"/>
      <c r="W42" s="138"/>
      <c r="X42" s="135" t="s">
        <v>25</v>
      </c>
      <c r="Y42" s="33"/>
    </row>
    <row r="43" spans="1:25" s="34" customFormat="1" ht="56.25" customHeight="1">
      <c r="A43" s="50" t="s">
        <v>147</v>
      </c>
      <c r="B43" s="115"/>
      <c r="C43" s="1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45"/>
      <c r="Y43" s="33"/>
    </row>
    <row r="44" spans="1:25" s="34" customFormat="1" ht="169.5" customHeight="1">
      <c r="A44" s="48" t="s">
        <v>304</v>
      </c>
      <c r="B44" s="115"/>
      <c r="C44" s="115"/>
      <c r="D44" s="5"/>
      <c r="E44" s="5">
        <v>4.08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5" t="s">
        <v>25</v>
      </c>
      <c r="Y44" s="33"/>
    </row>
    <row r="45" spans="1:25" s="34" customFormat="1" ht="195" customHeight="1">
      <c r="A45" s="48" t="s">
        <v>241</v>
      </c>
      <c r="B45" s="115"/>
      <c r="C45" s="139">
        <v>77.18</v>
      </c>
      <c r="D45" s="5"/>
      <c r="E45" s="155"/>
      <c r="F45" s="139"/>
      <c r="G45" s="139"/>
      <c r="H45" s="139"/>
      <c r="I45" s="139"/>
      <c r="J45" s="139"/>
      <c r="K45" s="139">
        <v>77</v>
      </c>
      <c r="L45" s="139"/>
      <c r="M45" s="139"/>
      <c r="N45" s="139"/>
      <c r="O45" s="139"/>
      <c r="P45" s="139"/>
      <c r="Q45" s="139">
        <v>23</v>
      </c>
      <c r="R45" s="139"/>
      <c r="S45" s="139"/>
      <c r="T45" s="139"/>
      <c r="U45" s="139"/>
      <c r="V45" s="139"/>
      <c r="W45" s="139"/>
      <c r="X45" s="140" t="s">
        <v>25</v>
      </c>
      <c r="Y45" s="33"/>
    </row>
    <row r="46" spans="1:25" s="34" customFormat="1" ht="135" customHeight="1">
      <c r="A46" s="115" t="s">
        <v>242</v>
      </c>
      <c r="B46" s="115"/>
      <c r="C46" s="5"/>
      <c r="D46" s="5"/>
      <c r="E46" s="155"/>
      <c r="F46" s="5"/>
      <c r="G46" s="5"/>
      <c r="H46" s="5"/>
      <c r="I46" s="5"/>
      <c r="J46" s="5"/>
      <c r="K46" s="5">
        <v>80</v>
      </c>
      <c r="L46" s="5"/>
      <c r="M46" s="5"/>
      <c r="N46" s="5"/>
      <c r="O46" s="5"/>
      <c r="P46" s="5"/>
      <c r="Q46" s="5">
        <v>80</v>
      </c>
      <c r="R46" s="5"/>
      <c r="S46" s="5"/>
      <c r="T46" s="5"/>
      <c r="U46" s="5"/>
      <c r="V46" s="5"/>
      <c r="W46" s="5">
        <v>87</v>
      </c>
      <c r="X46" s="45" t="s">
        <v>25</v>
      </c>
      <c r="Y46" s="33"/>
    </row>
    <row r="47" spans="1:25" s="34" customFormat="1" ht="133.5" customHeight="1">
      <c r="A47" s="115" t="s">
        <v>243</v>
      </c>
      <c r="B47" s="115"/>
      <c r="C47" s="5"/>
      <c r="D47" s="5"/>
      <c r="E47" s="155"/>
      <c r="F47" s="5"/>
      <c r="G47" s="5"/>
      <c r="H47" s="5"/>
      <c r="I47" s="5"/>
      <c r="J47" s="5"/>
      <c r="K47" s="5">
        <v>30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45" t="s">
        <v>25</v>
      </c>
      <c r="Y47" s="33"/>
    </row>
    <row r="48" spans="1:25" s="34" customFormat="1" ht="84.75" customHeight="1" hidden="1">
      <c r="A48" s="115" t="s">
        <v>212</v>
      </c>
      <c r="B48" s="115"/>
      <c r="C48" s="5">
        <v>0.5</v>
      </c>
      <c r="D48" s="5"/>
      <c r="E48" s="15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5" t="s">
        <v>25</v>
      </c>
      <c r="Y48" s="33"/>
    </row>
    <row r="49" spans="1:25" s="34" customFormat="1" ht="178.5" customHeight="1">
      <c r="A49" s="115" t="s">
        <v>36</v>
      </c>
      <c r="B49" s="115"/>
      <c r="C49" s="115"/>
      <c r="D49" s="5" t="s">
        <v>11</v>
      </c>
      <c r="E49" s="5">
        <v>4.46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5" t="s">
        <v>25</v>
      </c>
      <c r="Y49" s="33"/>
    </row>
    <row r="50" spans="1:25" s="34" customFormat="1" ht="35.25" customHeight="1">
      <c r="A50" s="50" t="s">
        <v>34</v>
      </c>
      <c r="B50" s="115"/>
      <c r="C50" s="115"/>
      <c r="D50" s="5"/>
      <c r="E50" s="5"/>
      <c r="F50" s="5"/>
      <c r="G50" s="5"/>
      <c r="H50" s="5"/>
      <c r="I50" s="5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5"/>
      <c r="Y50" s="33"/>
    </row>
    <row r="51" spans="1:25" s="34" customFormat="1" ht="76.5" customHeight="1">
      <c r="A51" s="115" t="s">
        <v>96</v>
      </c>
      <c r="B51" s="115"/>
      <c r="C51" s="115">
        <v>941.5</v>
      </c>
      <c r="D51" s="5"/>
      <c r="E51" s="5">
        <v>1011.4</v>
      </c>
      <c r="F51" s="5"/>
      <c r="G51" s="5">
        <v>1198.6</v>
      </c>
      <c r="H51" s="5"/>
      <c r="I51" s="5">
        <v>1198.6</v>
      </c>
      <c r="J51" s="5"/>
      <c r="K51" s="5">
        <v>1198.6</v>
      </c>
      <c r="L51" s="5"/>
      <c r="M51" s="5"/>
      <c r="N51" s="5"/>
      <c r="O51" s="51"/>
      <c r="P51" s="5"/>
      <c r="Q51" s="51"/>
      <c r="R51" s="5"/>
      <c r="S51" s="5"/>
      <c r="T51" s="5"/>
      <c r="U51" s="51"/>
      <c r="V51" s="5"/>
      <c r="W51" s="51"/>
      <c r="X51" s="45" t="s">
        <v>12</v>
      </c>
      <c r="Y51" s="33"/>
    </row>
    <row r="52" spans="1:25" s="34" customFormat="1" ht="33" customHeight="1">
      <c r="A52" s="50" t="s">
        <v>94</v>
      </c>
      <c r="B52" s="115"/>
      <c r="C52" s="115"/>
      <c r="D52" s="79"/>
      <c r="E52" s="79"/>
      <c r="F52" s="79"/>
      <c r="G52" s="79"/>
      <c r="H52" s="79"/>
      <c r="I52" s="79"/>
      <c r="J52" s="79"/>
      <c r="K52" s="7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45"/>
      <c r="Y52" s="33"/>
    </row>
    <row r="53" spans="1:25" s="34" customFormat="1" ht="132" customHeight="1">
      <c r="A53" s="221" t="s">
        <v>95</v>
      </c>
      <c r="B53" s="48"/>
      <c r="C53" s="48">
        <v>9425</v>
      </c>
      <c r="D53" s="128" t="s">
        <v>462</v>
      </c>
      <c r="E53" s="57">
        <v>4876.4</v>
      </c>
      <c r="F53" s="57"/>
      <c r="G53" s="150">
        <v>1379.8</v>
      </c>
      <c r="H53" s="150"/>
      <c r="I53" s="150">
        <v>1382.4</v>
      </c>
      <c r="J53" s="150"/>
      <c r="K53" s="150">
        <v>1382.4</v>
      </c>
      <c r="L53" s="220"/>
      <c r="M53" s="150">
        <v>503</v>
      </c>
      <c r="N53" s="150"/>
      <c r="O53" s="150">
        <v>504.5</v>
      </c>
      <c r="P53" s="150"/>
      <c r="Q53" s="150">
        <v>504.5</v>
      </c>
      <c r="R53" s="224"/>
      <c r="S53" s="224"/>
      <c r="T53" s="224"/>
      <c r="U53" s="224"/>
      <c r="V53" s="224"/>
      <c r="W53" s="224"/>
      <c r="X53" s="222" t="s">
        <v>12</v>
      </c>
      <c r="Y53" s="33"/>
    </row>
    <row r="54" spans="1:25" s="34" customFormat="1" ht="27.75">
      <c r="A54" s="50" t="s">
        <v>165</v>
      </c>
      <c r="B54" s="115"/>
      <c r="C54" s="11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31"/>
      <c r="Y54" s="33"/>
    </row>
    <row r="55" spans="1:25" s="34" customFormat="1" ht="39" customHeight="1">
      <c r="A55" s="226" t="s">
        <v>166</v>
      </c>
      <c r="B55" s="115"/>
      <c r="C55" s="5">
        <v>1494</v>
      </c>
      <c r="D55" s="5"/>
      <c r="E55" s="5">
        <v>1249</v>
      </c>
      <c r="F55" s="5"/>
      <c r="G55" s="51">
        <v>1336</v>
      </c>
      <c r="H55" s="51"/>
      <c r="I55" s="51">
        <v>1336</v>
      </c>
      <c r="J55" s="51"/>
      <c r="K55" s="51">
        <v>1336</v>
      </c>
      <c r="L55" s="51"/>
      <c r="M55" s="51">
        <v>1500</v>
      </c>
      <c r="N55" s="51"/>
      <c r="O55" s="51">
        <v>1500</v>
      </c>
      <c r="P55" s="51"/>
      <c r="Q55" s="51">
        <v>1500</v>
      </c>
      <c r="R55" s="51"/>
      <c r="S55" s="51">
        <v>1550</v>
      </c>
      <c r="T55" s="51"/>
      <c r="U55" s="51">
        <v>1550</v>
      </c>
      <c r="V55" s="51"/>
      <c r="W55" s="51">
        <v>1550</v>
      </c>
      <c r="X55" s="131" t="s">
        <v>12</v>
      </c>
      <c r="Y55" s="33"/>
    </row>
    <row r="56" spans="1:25" s="34" customFormat="1" ht="43.5" customHeight="1">
      <c r="A56" s="226"/>
      <c r="B56" s="115"/>
      <c r="C56" s="5">
        <v>205</v>
      </c>
      <c r="D56" s="5"/>
      <c r="E56" s="5">
        <v>105</v>
      </c>
      <c r="F56" s="5"/>
      <c r="G56" s="51">
        <v>297</v>
      </c>
      <c r="H56" s="51"/>
      <c r="I56" s="51">
        <v>297</v>
      </c>
      <c r="J56" s="51"/>
      <c r="K56" s="51">
        <v>297</v>
      </c>
      <c r="L56" s="51"/>
      <c r="M56" s="51">
        <v>330</v>
      </c>
      <c r="N56" s="51"/>
      <c r="O56" s="51">
        <v>330</v>
      </c>
      <c r="P56" s="51"/>
      <c r="Q56" s="51">
        <v>330</v>
      </c>
      <c r="R56" s="51"/>
      <c r="S56" s="51">
        <v>360</v>
      </c>
      <c r="T56" s="51"/>
      <c r="U56" s="51">
        <v>360</v>
      </c>
      <c r="V56" s="51"/>
      <c r="W56" s="51">
        <v>360</v>
      </c>
      <c r="X56" s="131" t="s">
        <v>32</v>
      </c>
      <c r="Y56" s="33"/>
    </row>
    <row r="57" spans="1:25" s="34" customFormat="1" ht="100.5" customHeight="1">
      <c r="A57" s="119" t="s">
        <v>368</v>
      </c>
      <c r="B57" s="115"/>
      <c r="C57" s="115"/>
      <c r="D57" s="5"/>
      <c r="E57" s="5"/>
      <c r="F57" s="5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131"/>
      <c r="Y57" s="33"/>
    </row>
    <row r="58" spans="1:25" s="34" customFormat="1" ht="69.75" customHeight="1">
      <c r="A58" s="135" t="s">
        <v>169</v>
      </c>
      <c r="B58" s="115"/>
      <c r="C58" s="115">
        <v>125.2</v>
      </c>
      <c r="D58" s="5"/>
      <c r="E58" s="5">
        <v>70.6</v>
      </c>
      <c r="F58" s="5"/>
      <c r="G58" s="51">
        <v>49.8</v>
      </c>
      <c r="H58" s="51"/>
      <c r="I58" s="51">
        <v>50.8</v>
      </c>
      <c r="J58" s="51"/>
      <c r="K58" s="51">
        <v>51.8</v>
      </c>
      <c r="L58" s="51"/>
      <c r="M58" s="51">
        <v>49.8</v>
      </c>
      <c r="N58" s="51"/>
      <c r="O58" s="51">
        <v>50.8</v>
      </c>
      <c r="P58" s="51"/>
      <c r="Q58" s="51">
        <v>51.8</v>
      </c>
      <c r="R58" s="51"/>
      <c r="S58" s="51">
        <v>49.8</v>
      </c>
      <c r="T58" s="51"/>
      <c r="U58" s="51">
        <v>50.8</v>
      </c>
      <c r="V58" s="51"/>
      <c r="W58" s="51">
        <v>51.8</v>
      </c>
      <c r="X58" s="131" t="s">
        <v>12</v>
      </c>
      <c r="Y58" s="33"/>
    </row>
    <row r="59" spans="1:25" s="34" customFormat="1" ht="54.75" customHeight="1">
      <c r="A59" s="156" t="s">
        <v>369</v>
      </c>
      <c r="B59" s="115"/>
      <c r="C59" s="115"/>
      <c r="D59" s="5"/>
      <c r="E59" s="5"/>
      <c r="F59" s="5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131"/>
      <c r="Y59" s="33"/>
    </row>
    <row r="60" spans="1:25" s="34" customFormat="1" ht="103.5" customHeight="1">
      <c r="A60" s="135" t="s">
        <v>370</v>
      </c>
      <c r="B60" s="115"/>
      <c r="C60" s="115">
        <v>1219</v>
      </c>
      <c r="D60" s="5"/>
      <c r="E60" s="5">
        <v>1290</v>
      </c>
      <c r="F60" s="5"/>
      <c r="G60" s="51">
        <v>1324</v>
      </c>
      <c r="H60" s="51"/>
      <c r="I60" s="51">
        <v>1324</v>
      </c>
      <c r="J60" s="51"/>
      <c r="K60" s="51">
        <v>1324</v>
      </c>
      <c r="L60" s="51"/>
      <c r="M60" s="51">
        <v>1390</v>
      </c>
      <c r="N60" s="51"/>
      <c r="O60" s="51">
        <v>1390</v>
      </c>
      <c r="P60" s="51"/>
      <c r="Q60" s="51">
        <v>1390</v>
      </c>
      <c r="R60" s="51"/>
      <c r="S60" s="51">
        <v>1460</v>
      </c>
      <c r="T60" s="51"/>
      <c r="U60" s="51">
        <v>1460</v>
      </c>
      <c r="V60" s="51"/>
      <c r="W60" s="51">
        <v>1460</v>
      </c>
      <c r="X60" s="131" t="s">
        <v>12</v>
      </c>
      <c r="Y60" s="33"/>
    </row>
    <row r="61" spans="1:25" s="34" customFormat="1" ht="49.5" customHeight="1">
      <c r="A61" s="119" t="s">
        <v>168</v>
      </c>
      <c r="B61" s="115"/>
      <c r="C61" s="115"/>
      <c r="D61" s="5"/>
      <c r="E61" s="5"/>
      <c r="F61" s="5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131"/>
      <c r="Y61" s="33"/>
    </row>
    <row r="62" spans="1:25" s="34" customFormat="1" ht="69.75" customHeight="1">
      <c r="A62" s="135" t="s">
        <v>169</v>
      </c>
      <c r="B62" s="115"/>
      <c r="C62" s="115">
        <v>386</v>
      </c>
      <c r="D62" s="5"/>
      <c r="E62" s="5">
        <v>257</v>
      </c>
      <c r="F62" s="5"/>
      <c r="G62" s="51"/>
      <c r="H62" s="51"/>
      <c r="I62" s="51"/>
      <c r="J62" s="51"/>
      <c r="K62" s="51">
        <v>294</v>
      </c>
      <c r="L62" s="51"/>
      <c r="M62" s="51"/>
      <c r="N62" s="51"/>
      <c r="O62" s="51"/>
      <c r="P62" s="51"/>
      <c r="Q62" s="51">
        <v>299</v>
      </c>
      <c r="R62" s="51"/>
      <c r="S62" s="51"/>
      <c r="T62" s="51"/>
      <c r="U62" s="51"/>
      <c r="V62" s="51"/>
      <c r="W62" s="51">
        <v>328</v>
      </c>
      <c r="X62" s="131" t="s">
        <v>12</v>
      </c>
      <c r="Y62" s="33"/>
    </row>
    <row r="63" spans="1:25" s="34" customFormat="1" ht="27.75">
      <c r="A63" s="50" t="s">
        <v>52</v>
      </c>
      <c r="B63" s="23"/>
      <c r="C63" s="1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5"/>
      <c r="X63" s="131"/>
      <c r="Y63" s="33"/>
    </row>
    <row r="64" spans="1:25" s="34" customFormat="1" ht="135.75" customHeight="1">
      <c r="A64" s="135" t="s">
        <v>211</v>
      </c>
      <c r="B64" s="115"/>
      <c r="C64" s="128">
        <v>37</v>
      </c>
      <c r="D64" s="139"/>
      <c r="E64" s="139">
        <v>303.5</v>
      </c>
      <c r="F64" s="139"/>
      <c r="G64" s="139"/>
      <c r="H64" s="139"/>
      <c r="I64" s="139"/>
      <c r="J64" s="139"/>
      <c r="K64" s="139">
        <v>454.4</v>
      </c>
      <c r="L64" s="139"/>
      <c r="M64" s="139"/>
      <c r="N64" s="139"/>
      <c r="O64" s="139"/>
      <c r="P64" s="139"/>
      <c r="Q64" s="139">
        <v>1278.4</v>
      </c>
      <c r="R64" s="139"/>
      <c r="S64" s="139"/>
      <c r="T64" s="139"/>
      <c r="U64" s="139"/>
      <c r="V64" s="139"/>
      <c r="W64" s="139"/>
      <c r="X64" s="135" t="s">
        <v>12</v>
      </c>
      <c r="Y64" s="33"/>
    </row>
    <row r="65" spans="1:25" s="34" customFormat="1" ht="115.5" customHeight="1">
      <c r="A65" s="119" t="s">
        <v>138</v>
      </c>
      <c r="B65" s="115"/>
      <c r="C65" s="53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5"/>
      <c r="Y65" s="33"/>
    </row>
    <row r="66" spans="1:25" s="34" customFormat="1" ht="169.5" customHeight="1">
      <c r="A66" s="115" t="s">
        <v>466</v>
      </c>
      <c r="B66" s="115"/>
      <c r="C66" s="115"/>
      <c r="D66" s="5"/>
      <c r="E66" s="5"/>
      <c r="F66" s="5"/>
      <c r="G66" s="5"/>
      <c r="H66" s="139"/>
      <c r="I66" s="139"/>
      <c r="J66" s="139"/>
      <c r="K66" s="142">
        <v>150</v>
      </c>
      <c r="L66" s="142"/>
      <c r="M66" s="142"/>
      <c r="N66" s="142"/>
      <c r="O66" s="142"/>
      <c r="P66" s="142" t="s">
        <v>11</v>
      </c>
      <c r="Q66" s="142">
        <v>102.3</v>
      </c>
      <c r="R66" s="139"/>
      <c r="S66" s="139"/>
      <c r="T66" s="139"/>
      <c r="U66" s="139"/>
      <c r="V66" s="139"/>
      <c r="W66" s="139"/>
      <c r="X66" s="135" t="s">
        <v>25</v>
      </c>
      <c r="Y66" s="33"/>
    </row>
    <row r="67" spans="1:25" s="34" customFormat="1" ht="213" customHeight="1">
      <c r="A67" s="135" t="s">
        <v>116</v>
      </c>
      <c r="B67" s="115"/>
      <c r="C67" s="53"/>
      <c r="D67" s="139"/>
      <c r="E67" s="139"/>
      <c r="F67" s="139"/>
      <c r="G67" s="139"/>
      <c r="H67" s="139"/>
      <c r="I67" s="139"/>
      <c r="J67" s="139"/>
      <c r="K67" s="139">
        <v>172.4</v>
      </c>
      <c r="L67" s="139"/>
      <c r="M67" s="139"/>
      <c r="N67" s="139"/>
      <c r="O67" s="139"/>
      <c r="P67" s="139" t="s">
        <v>11</v>
      </c>
      <c r="Q67" s="142">
        <v>167</v>
      </c>
      <c r="R67" s="139"/>
      <c r="S67" s="139"/>
      <c r="T67" s="139"/>
      <c r="U67" s="139"/>
      <c r="V67" s="139"/>
      <c r="W67" s="139"/>
      <c r="X67" s="135" t="s">
        <v>25</v>
      </c>
      <c r="Y67" s="33"/>
    </row>
    <row r="68" spans="1:25" s="34" customFormat="1" ht="125.25" customHeight="1">
      <c r="A68" s="135" t="s">
        <v>244</v>
      </c>
      <c r="B68" s="115"/>
      <c r="C68" s="53"/>
      <c r="D68" s="139"/>
      <c r="E68" s="139"/>
      <c r="F68" s="139"/>
      <c r="G68" s="139"/>
      <c r="H68" s="139"/>
      <c r="I68" s="139"/>
      <c r="J68" s="139"/>
      <c r="K68" s="142">
        <v>316</v>
      </c>
      <c r="L68" s="142"/>
      <c r="M68" s="142"/>
      <c r="N68" s="142"/>
      <c r="O68" s="142"/>
      <c r="P68" s="142" t="s">
        <v>24</v>
      </c>
      <c r="Q68" s="142">
        <v>370</v>
      </c>
      <c r="R68" s="139"/>
      <c r="S68" s="139"/>
      <c r="T68" s="139"/>
      <c r="U68" s="139"/>
      <c r="V68" s="139" t="s">
        <v>11</v>
      </c>
      <c r="W68" s="139">
        <v>248.3</v>
      </c>
      <c r="X68" s="135" t="s">
        <v>25</v>
      </c>
      <c r="Y68" s="33"/>
    </row>
    <row r="69" spans="1:25" s="34" customFormat="1" ht="114" customHeight="1">
      <c r="A69" s="135" t="s">
        <v>245</v>
      </c>
      <c r="B69" s="115"/>
      <c r="C69" s="53"/>
      <c r="D69" s="139"/>
      <c r="E69" s="139"/>
      <c r="F69" s="139"/>
      <c r="G69" s="139"/>
      <c r="H69" s="139"/>
      <c r="I69" s="139"/>
      <c r="J69" s="139" t="s">
        <v>11</v>
      </c>
      <c r="K69" s="142">
        <v>249.64</v>
      </c>
      <c r="L69" s="142"/>
      <c r="M69" s="142"/>
      <c r="N69" s="142"/>
      <c r="O69" s="142"/>
      <c r="P69" s="142"/>
      <c r="Q69" s="142"/>
      <c r="R69" s="139"/>
      <c r="S69" s="139"/>
      <c r="T69" s="139"/>
      <c r="U69" s="139"/>
      <c r="V69" s="139"/>
      <c r="W69" s="142"/>
      <c r="X69" s="135" t="s">
        <v>25</v>
      </c>
      <c r="Y69" s="33"/>
    </row>
    <row r="70" spans="1:25" s="34" customFormat="1" ht="113.25" customHeight="1">
      <c r="A70" s="135" t="s">
        <v>117</v>
      </c>
      <c r="B70" s="115"/>
      <c r="C70" s="53"/>
      <c r="D70" s="139"/>
      <c r="E70" s="139"/>
      <c r="F70" s="139"/>
      <c r="G70" s="139"/>
      <c r="H70" s="139"/>
      <c r="I70" s="139"/>
      <c r="J70" s="139"/>
      <c r="K70" s="139">
        <v>55.94</v>
      </c>
      <c r="L70" s="139"/>
      <c r="M70" s="139"/>
      <c r="N70" s="139"/>
      <c r="O70" s="139"/>
      <c r="P70" s="139" t="s">
        <v>24</v>
      </c>
      <c r="Q70" s="139">
        <v>43.4</v>
      </c>
      <c r="R70" s="139"/>
      <c r="S70" s="139"/>
      <c r="T70" s="139"/>
      <c r="U70" s="139"/>
      <c r="V70" s="139" t="s">
        <v>11</v>
      </c>
      <c r="W70" s="139">
        <v>26.6</v>
      </c>
      <c r="X70" s="135" t="s">
        <v>25</v>
      </c>
      <c r="Y70" s="33"/>
    </row>
    <row r="71" spans="1:25" s="34" customFormat="1" ht="166.5" customHeight="1">
      <c r="A71" s="135" t="s">
        <v>246</v>
      </c>
      <c r="B71" s="115"/>
      <c r="C71" s="53"/>
      <c r="D71" s="139"/>
      <c r="E71" s="139"/>
      <c r="F71" s="139"/>
      <c r="G71" s="139"/>
      <c r="H71" s="139"/>
      <c r="I71" s="139"/>
      <c r="J71" s="139" t="s">
        <v>11</v>
      </c>
      <c r="K71" s="139">
        <v>51.34</v>
      </c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5" t="s">
        <v>25</v>
      </c>
      <c r="Y71" s="33"/>
    </row>
    <row r="72" spans="1:25" s="34" customFormat="1" ht="177.75" customHeight="1">
      <c r="A72" s="135" t="s">
        <v>247</v>
      </c>
      <c r="B72" s="115"/>
      <c r="C72" s="53"/>
      <c r="D72" s="139"/>
      <c r="E72" s="139"/>
      <c r="F72" s="139"/>
      <c r="G72" s="139"/>
      <c r="H72" s="139"/>
      <c r="I72" s="139"/>
      <c r="J72" s="139" t="s">
        <v>11</v>
      </c>
      <c r="K72" s="139">
        <v>41.5</v>
      </c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5" t="s">
        <v>25</v>
      </c>
      <c r="Y72" s="33"/>
    </row>
    <row r="73" spans="1:25" s="34" customFormat="1" ht="177" customHeight="1">
      <c r="A73" s="135" t="s">
        <v>248</v>
      </c>
      <c r="B73" s="115"/>
      <c r="C73" s="53"/>
      <c r="D73" s="139"/>
      <c r="E73" s="139"/>
      <c r="F73" s="139"/>
      <c r="G73" s="139"/>
      <c r="H73" s="139"/>
      <c r="I73" s="139"/>
      <c r="J73" s="139" t="s">
        <v>11</v>
      </c>
      <c r="K73" s="139">
        <v>48.2</v>
      </c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5" t="s">
        <v>25</v>
      </c>
      <c r="Y73" s="33"/>
    </row>
    <row r="74" spans="1:25" s="34" customFormat="1" ht="186" customHeight="1">
      <c r="A74" s="135" t="s">
        <v>249</v>
      </c>
      <c r="B74" s="115"/>
      <c r="C74" s="53"/>
      <c r="D74" s="139"/>
      <c r="E74" s="139"/>
      <c r="F74" s="139"/>
      <c r="G74" s="139"/>
      <c r="H74" s="139"/>
      <c r="I74" s="139"/>
      <c r="J74" s="139" t="s">
        <v>11</v>
      </c>
      <c r="K74" s="139">
        <v>41.65</v>
      </c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28" t="s">
        <v>25</v>
      </c>
      <c r="Y74" s="33"/>
    </row>
    <row r="75" spans="1:25" s="34" customFormat="1" ht="168.75" customHeight="1">
      <c r="A75" s="135" t="s">
        <v>250</v>
      </c>
      <c r="B75" s="115"/>
      <c r="C75" s="53"/>
      <c r="D75" s="139"/>
      <c r="E75" s="139"/>
      <c r="F75" s="139"/>
      <c r="G75" s="139"/>
      <c r="H75" s="139"/>
      <c r="I75" s="139"/>
      <c r="J75" s="139" t="s">
        <v>11</v>
      </c>
      <c r="K75" s="139">
        <v>40.6</v>
      </c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5" t="s">
        <v>25</v>
      </c>
      <c r="Y75" s="33"/>
    </row>
    <row r="76" spans="1:25" s="34" customFormat="1" ht="87.75" customHeight="1">
      <c r="A76" s="156" t="s">
        <v>139</v>
      </c>
      <c r="B76" s="115"/>
      <c r="C76" s="53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5"/>
      <c r="Y76" s="33"/>
    </row>
    <row r="77" spans="1:25" s="34" customFormat="1" ht="83.25">
      <c r="A77" s="135" t="s">
        <v>434</v>
      </c>
      <c r="B77" s="115"/>
      <c r="C77" s="53">
        <v>1.3</v>
      </c>
      <c r="D77" s="139"/>
      <c r="E77" s="139">
        <v>4.7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5" t="s">
        <v>37</v>
      </c>
      <c r="Y77" s="33"/>
    </row>
    <row r="78" spans="1:25" s="34" customFormat="1" ht="83.25">
      <c r="A78" s="135" t="s">
        <v>467</v>
      </c>
      <c r="B78" s="115"/>
      <c r="C78" s="53"/>
      <c r="D78" s="139"/>
      <c r="E78" s="139">
        <v>2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5" t="s">
        <v>37</v>
      </c>
      <c r="Y78" s="33"/>
    </row>
    <row r="79" spans="1:25" s="34" customFormat="1" ht="120.75" customHeight="1">
      <c r="A79" s="135" t="s">
        <v>468</v>
      </c>
      <c r="B79" s="115"/>
      <c r="C79" s="53">
        <v>14.19</v>
      </c>
      <c r="D79" s="139"/>
      <c r="E79" s="139"/>
      <c r="F79" s="139"/>
      <c r="G79" s="139"/>
      <c r="H79" s="139"/>
      <c r="I79" s="139">
        <v>9.75</v>
      </c>
      <c r="J79" s="139"/>
      <c r="K79" s="139">
        <v>9.75</v>
      </c>
      <c r="L79" s="139"/>
      <c r="M79" s="139"/>
      <c r="N79" s="139" t="s">
        <v>11</v>
      </c>
      <c r="O79" s="139">
        <v>10.58</v>
      </c>
      <c r="P79" s="139" t="s">
        <v>11</v>
      </c>
      <c r="Q79" s="139">
        <v>10.58</v>
      </c>
      <c r="R79" s="139"/>
      <c r="S79" s="139"/>
      <c r="T79" s="139"/>
      <c r="U79" s="139"/>
      <c r="V79" s="139"/>
      <c r="W79" s="139"/>
      <c r="X79" s="135" t="s">
        <v>37</v>
      </c>
      <c r="Y79" s="33"/>
    </row>
    <row r="80" spans="1:25" s="34" customFormat="1" ht="265.5" customHeight="1">
      <c r="A80" s="131" t="s">
        <v>257</v>
      </c>
      <c r="B80" s="115"/>
      <c r="C80" s="115"/>
      <c r="D80" s="5"/>
      <c r="E80" s="5"/>
      <c r="F80" s="5"/>
      <c r="G80" s="5"/>
      <c r="H80" s="5"/>
      <c r="I80" s="5"/>
      <c r="J80" s="5"/>
      <c r="K80" s="150">
        <v>100</v>
      </c>
      <c r="L80" s="150"/>
      <c r="M80" s="150"/>
      <c r="N80" s="150"/>
      <c r="O80" s="150"/>
      <c r="P80" s="150" t="s">
        <v>24</v>
      </c>
      <c r="Q80" s="150">
        <v>100</v>
      </c>
      <c r="R80" s="220"/>
      <c r="S80" s="220"/>
      <c r="T80" s="220"/>
      <c r="U80" s="220"/>
      <c r="V80" s="220" t="s">
        <v>11</v>
      </c>
      <c r="W80" s="220">
        <v>140.5</v>
      </c>
      <c r="X80" s="222" t="s">
        <v>25</v>
      </c>
      <c r="Y80" s="33"/>
    </row>
    <row r="81" spans="1:25" s="34" customFormat="1" ht="156" customHeight="1">
      <c r="A81" s="135" t="s">
        <v>251</v>
      </c>
      <c r="B81" s="115"/>
      <c r="C81" s="53"/>
      <c r="D81" s="139"/>
      <c r="E81" s="139"/>
      <c r="F81" s="139"/>
      <c r="G81" s="139"/>
      <c r="H81" s="139"/>
      <c r="I81" s="139"/>
      <c r="J81" s="139"/>
      <c r="K81" s="139">
        <v>15.86</v>
      </c>
      <c r="L81" s="139"/>
      <c r="M81" s="139"/>
      <c r="N81" s="139"/>
      <c r="O81" s="139"/>
      <c r="P81" s="139" t="s">
        <v>24</v>
      </c>
      <c r="Q81" s="142">
        <v>18</v>
      </c>
      <c r="R81" s="142"/>
      <c r="S81" s="142"/>
      <c r="T81" s="142"/>
      <c r="U81" s="142"/>
      <c r="V81" s="142" t="s">
        <v>11</v>
      </c>
      <c r="W81" s="142">
        <v>18</v>
      </c>
      <c r="X81" s="135" t="s">
        <v>25</v>
      </c>
      <c r="Y81" s="33"/>
    </row>
    <row r="82" spans="1:25" s="34" customFormat="1" ht="121.5" customHeight="1">
      <c r="A82" s="135" t="s">
        <v>252</v>
      </c>
      <c r="B82" s="115"/>
      <c r="C82" s="53"/>
      <c r="D82" s="139"/>
      <c r="E82" s="139"/>
      <c r="F82" s="139"/>
      <c r="G82" s="139"/>
      <c r="H82" s="139"/>
      <c r="I82" s="139"/>
      <c r="J82" s="139" t="s">
        <v>11</v>
      </c>
      <c r="K82" s="139">
        <v>2.47</v>
      </c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5" t="s">
        <v>25</v>
      </c>
      <c r="Y82" s="33"/>
    </row>
    <row r="83" spans="1:25" s="34" customFormat="1" ht="99" customHeight="1">
      <c r="A83" s="135" t="s">
        <v>253</v>
      </c>
      <c r="B83" s="115"/>
      <c r="C83" s="53"/>
      <c r="D83" s="139"/>
      <c r="E83" s="139"/>
      <c r="F83" s="139"/>
      <c r="G83" s="139"/>
      <c r="H83" s="139"/>
      <c r="I83" s="139"/>
      <c r="J83" s="139"/>
      <c r="K83" s="142">
        <v>10</v>
      </c>
      <c r="L83" s="142"/>
      <c r="M83" s="142"/>
      <c r="N83" s="142"/>
      <c r="O83" s="142"/>
      <c r="P83" s="142" t="s">
        <v>11</v>
      </c>
      <c r="Q83" s="142">
        <v>5.99</v>
      </c>
      <c r="R83" s="139"/>
      <c r="S83" s="139"/>
      <c r="T83" s="139"/>
      <c r="U83" s="139"/>
      <c r="V83" s="139"/>
      <c r="W83" s="139"/>
      <c r="X83" s="135" t="s">
        <v>25</v>
      </c>
      <c r="Y83" s="33"/>
    </row>
    <row r="84" spans="1:25" s="34" customFormat="1" ht="175.5" customHeight="1">
      <c r="A84" s="66" t="s">
        <v>427</v>
      </c>
      <c r="B84" s="115"/>
      <c r="C84" s="53">
        <v>1.3</v>
      </c>
      <c r="D84" s="139"/>
      <c r="E84" s="139">
        <v>2.2</v>
      </c>
      <c r="F84" s="139"/>
      <c r="G84" s="139"/>
      <c r="H84" s="139"/>
      <c r="I84" s="139"/>
      <c r="J84" s="139" t="s">
        <v>11</v>
      </c>
      <c r="K84" s="142">
        <v>15</v>
      </c>
      <c r="L84" s="142"/>
      <c r="M84" s="142"/>
      <c r="N84" s="142"/>
      <c r="O84" s="142"/>
      <c r="P84" s="142"/>
      <c r="Q84" s="142"/>
      <c r="R84" s="139"/>
      <c r="S84" s="139"/>
      <c r="T84" s="139"/>
      <c r="U84" s="139"/>
      <c r="V84" s="139"/>
      <c r="W84" s="139"/>
      <c r="X84" s="135" t="s">
        <v>25</v>
      </c>
      <c r="Y84" s="33"/>
    </row>
    <row r="85" spans="1:25" s="34" customFormat="1" ht="135.75" customHeight="1">
      <c r="A85" s="66" t="s">
        <v>254</v>
      </c>
      <c r="B85" s="115"/>
      <c r="C85" s="53"/>
      <c r="D85" s="139"/>
      <c r="E85" s="139"/>
      <c r="F85" s="139"/>
      <c r="G85" s="139"/>
      <c r="H85" s="139"/>
      <c r="I85" s="139"/>
      <c r="J85" s="139" t="s">
        <v>11</v>
      </c>
      <c r="K85" s="139">
        <v>4.3</v>
      </c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5" t="s">
        <v>25</v>
      </c>
      <c r="Y85" s="33"/>
    </row>
    <row r="86" spans="1:25" s="34" customFormat="1" ht="122.25" customHeight="1">
      <c r="A86" s="66" t="s">
        <v>213</v>
      </c>
      <c r="B86" s="115"/>
      <c r="C86" s="53"/>
      <c r="D86" s="139"/>
      <c r="E86" s="139"/>
      <c r="F86" s="139"/>
      <c r="G86" s="139"/>
      <c r="H86" s="139"/>
      <c r="I86" s="139"/>
      <c r="J86" s="139" t="s">
        <v>11</v>
      </c>
      <c r="K86" s="139">
        <v>3.69</v>
      </c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5" t="s">
        <v>25</v>
      </c>
      <c r="Y86" s="33"/>
    </row>
    <row r="87" spans="1:25" s="34" customFormat="1" ht="152.25" customHeight="1">
      <c r="A87" s="66" t="s">
        <v>214</v>
      </c>
      <c r="B87" s="115"/>
      <c r="C87" s="53">
        <v>3</v>
      </c>
      <c r="D87" s="139"/>
      <c r="E87" s="139">
        <v>7.5</v>
      </c>
      <c r="F87" s="139"/>
      <c r="G87" s="139">
        <v>3.2</v>
      </c>
      <c r="H87" s="139" t="s">
        <v>11</v>
      </c>
      <c r="I87" s="139">
        <v>6.5</v>
      </c>
      <c r="J87" s="139" t="s">
        <v>11</v>
      </c>
      <c r="K87" s="139">
        <v>6.5</v>
      </c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5" t="s">
        <v>37</v>
      </c>
      <c r="Y87" s="33"/>
    </row>
    <row r="88" spans="1:25" s="34" customFormat="1" ht="152.25" customHeight="1">
      <c r="A88" s="66" t="s">
        <v>430</v>
      </c>
      <c r="B88" s="115"/>
      <c r="C88" s="53"/>
      <c r="D88" s="139"/>
      <c r="E88" s="139">
        <v>1.3</v>
      </c>
      <c r="F88" s="139"/>
      <c r="G88" s="139"/>
      <c r="H88" s="139"/>
      <c r="I88" s="139">
        <v>4</v>
      </c>
      <c r="J88" s="139"/>
      <c r="K88" s="139">
        <v>4</v>
      </c>
      <c r="L88" s="139"/>
      <c r="M88" s="139"/>
      <c r="N88" s="139"/>
      <c r="O88" s="139">
        <v>8</v>
      </c>
      <c r="P88" s="139"/>
      <c r="Q88" s="139">
        <v>8</v>
      </c>
      <c r="R88" s="139"/>
      <c r="S88" s="139"/>
      <c r="T88" s="139"/>
      <c r="U88" s="139"/>
      <c r="V88" s="139"/>
      <c r="W88" s="139"/>
      <c r="X88" s="135" t="s">
        <v>37</v>
      </c>
      <c r="Y88" s="33"/>
    </row>
    <row r="89" spans="1:25" s="34" customFormat="1" ht="152.25" customHeight="1">
      <c r="A89" s="66" t="s">
        <v>431</v>
      </c>
      <c r="B89" s="115"/>
      <c r="C89" s="53"/>
      <c r="D89" s="139"/>
      <c r="E89" s="139">
        <v>0.3</v>
      </c>
      <c r="F89" s="139"/>
      <c r="G89" s="139"/>
      <c r="H89" s="139"/>
      <c r="I89" s="139">
        <v>2.7</v>
      </c>
      <c r="J89" s="139"/>
      <c r="K89" s="139">
        <v>2.7</v>
      </c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5" t="s">
        <v>37</v>
      </c>
      <c r="Y89" s="33"/>
    </row>
    <row r="90" spans="1:25" s="34" customFormat="1" ht="90.75" customHeight="1">
      <c r="A90" s="66" t="s">
        <v>256</v>
      </c>
      <c r="B90" s="115"/>
      <c r="C90" s="53"/>
      <c r="D90" s="139"/>
      <c r="E90" s="139"/>
      <c r="F90" s="139"/>
      <c r="G90" s="139"/>
      <c r="H90" s="139"/>
      <c r="I90" s="139"/>
      <c r="J90" s="139"/>
      <c r="K90" s="139">
        <v>6.4</v>
      </c>
      <c r="L90" s="139"/>
      <c r="M90" s="139"/>
      <c r="N90" s="139"/>
      <c r="O90" s="139"/>
      <c r="P90" s="139" t="s">
        <v>24</v>
      </c>
      <c r="Q90" s="139">
        <v>6.4</v>
      </c>
      <c r="R90" s="139"/>
      <c r="S90" s="139"/>
      <c r="T90" s="139"/>
      <c r="U90" s="139"/>
      <c r="V90" s="139" t="s">
        <v>11</v>
      </c>
      <c r="W90" s="139">
        <v>6.4</v>
      </c>
      <c r="X90" s="135" t="s">
        <v>25</v>
      </c>
      <c r="Y90" s="33"/>
    </row>
    <row r="91" spans="1:25" s="34" customFormat="1" ht="170.25" customHeight="1">
      <c r="A91" s="66" t="s">
        <v>215</v>
      </c>
      <c r="B91" s="115"/>
      <c r="C91" s="53"/>
      <c r="D91" s="139"/>
      <c r="E91" s="139"/>
      <c r="F91" s="139"/>
      <c r="G91" s="139"/>
      <c r="H91" s="139"/>
      <c r="I91" s="139"/>
      <c r="J91" s="139" t="s">
        <v>11</v>
      </c>
      <c r="K91" s="139">
        <v>2.6</v>
      </c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5" t="s">
        <v>25</v>
      </c>
      <c r="Y91" s="33"/>
    </row>
    <row r="92" spans="1:25" s="34" customFormat="1" ht="156.75" customHeight="1">
      <c r="A92" s="66" t="s">
        <v>255</v>
      </c>
      <c r="B92" s="115"/>
      <c r="C92" s="53"/>
      <c r="D92" s="139"/>
      <c r="E92" s="139"/>
      <c r="F92" s="139"/>
      <c r="G92" s="139"/>
      <c r="H92" s="139"/>
      <c r="I92" s="139"/>
      <c r="J92" s="139" t="s">
        <v>11</v>
      </c>
      <c r="K92" s="139">
        <v>4.6</v>
      </c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5" t="s">
        <v>25</v>
      </c>
      <c r="Y92" s="33"/>
    </row>
    <row r="93" spans="1:25" s="34" customFormat="1" ht="134.25" customHeight="1">
      <c r="A93" s="68" t="s">
        <v>140</v>
      </c>
      <c r="B93" s="115"/>
      <c r="C93" s="53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5"/>
      <c r="Y93" s="33"/>
    </row>
    <row r="94" spans="1:25" s="34" customFormat="1" ht="90" customHeight="1">
      <c r="A94" s="66" t="s">
        <v>118</v>
      </c>
      <c r="B94" s="115"/>
      <c r="C94" s="53"/>
      <c r="D94" s="139"/>
      <c r="E94" s="139"/>
      <c r="F94" s="139" t="s">
        <v>11</v>
      </c>
      <c r="G94" s="139">
        <v>33</v>
      </c>
      <c r="H94" s="139" t="s">
        <v>11</v>
      </c>
      <c r="I94" s="139">
        <v>33</v>
      </c>
      <c r="J94" s="139" t="s">
        <v>11</v>
      </c>
      <c r="K94" s="139">
        <v>33</v>
      </c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5" t="s">
        <v>25</v>
      </c>
      <c r="Y94" s="33"/>
    </row>
    <row r="95" spans="1:25" s="34" customFormat="1" ht="89.25" customHeight="1">
      <c r="A95" s="66" t="s">
        <v>129</v>
      </c>
      <c r="B95" s="115"/>
      <c r="C95" s="53"/>
      <c r="D95" s="139"/>
      <c r="E95" s="139"/>
      <c r="F95" s="139"/>
      <c r="G95" s="139"/>
      <c r="H95" s="139"/>
      <c r="I95" s="139"/>
      <c r="J95" s="139" t="s">
        <v>11</v>
      </c>
      <c r="K95" s="142">
        <v>10.99</v>
      </c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5" t="s">
        <v>25</v>
      </c>
      <c r="Y95" s="33"/>
    </row>
    <row r="96" spans="1:25" s="34" customFormat="1" ht="56.25" customHeight="1">
      <c r="A96" s="66" t="s">
        <v>222</v>
      </c>
      <c r="B96" s="115"/>
      <c r="C96" s="53"/>
      <c r="D96" s="139"/>
      <c r="E96" s="139"/>
      <c r="F96" s="139"/>
      <c r="G96" s="139"/>
      <c r="H96" s="139"/>
      <c r="I96" s="139"/>
      <c r="J96" s="139" t="s">
        <v>11</v>
      </c>
      <c r="K96" s="142">
        <v>70</v>
      </c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5" t="s">
        <v>25</v>
      </c>
      <c r="Y96" s="33"/>
    </row>
    <row r="97" spans="1:25" s="34" customFormat="1" ht="69" customHeight="1">
      <c r="A97" s="66" t="s">
        <v>119</v>
      </c>
      <c r="B97" s="115"/>
      <c r="C97" s="53"/>
      <c r="D97" s="139"/>
      <c r="E97" s="139"/>
      <c r="F97" s="139"/>
      <c r="G97" s="139"/>
      <c r="H97" s="139"/>
      <c r="I97" s="139"/>
      <c r="J97" s="139" t="s">
        <v>11</v>
      </c>
      <c r="K97" s="139">
        <v>5.3</v>
      </c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5" t="s">
        <v>25</v>
      </c>
      <c r="Y97" s="33"/>
    </row>
    <row r="98" spans="1:25" s="34" customFormat="1" ht="63" customHeight="1">
      <c r="A98" s="66" t="s">
        <v>126</v>
      </c>
      <c r="B98" s="115"/>
      <c r="C98" s="53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 t="s">
        <v>11</v>
      </c>
      <c r="Q98" s="139">
        <v>5.3</v>
      </c>
      <c r="R98" s="139"/>
      <c r="S98" s="139"/>
      <c r="T98" s="139"/>
      <c r="U98" s="139"/>
      <c r="V98" s="139"/>
      <c r="W98" s="139"/>
      <c r="X98" s="135" t="s">
        <v>25</v>
      </c>
      <c r="Y98" s="33"/>
    </row>
    <row r="99" spans="1:25" s="34" customFormat="1" ht="56.25" customHeight="1">
      <c r="A99" s="66" t="s">
        <v>127</v>
      </c>
      <c r="B99" s="115"/>
      <c r="C99" s="53"/>
      <c r="D99" s="139"/>
      <c r="E99" s="139"/>
      <c r="F99" s="139"/>
      <c r="G99" s="139"/>
      <c r="H99" s="139"/>
      <c r="I99" s="139"/>
      <c r="J99" s="139" t="s">
        <v>11</v>
      </c>
      <c r="K99" s="139">
        <v>5.3</v>
      </c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5" t="s">
        <v>25</v>
      </c>
      <c r="Y99" s="33"/>
    </row>
    <row r="100" spans="1:25" s="34" customFormat="1" ht="63.75" customHeight="1">
      <c r="A100" s="66" t="s">
        <v>223</v>
      </c>
      <c r="B100" s="115"/>
      <c r="C100" s="53"/>
      <c r="D100" s="139"/>
      <c r="E100" s="139"/>
      <c r="F100" s="139"/>
      <c r="G100" s="139"/>
      <c r="H100" s="139"/>
      <c r="I100" s="139"/>
      <c r="J100" s="139" t="s">
        <v>11</v>
      </c>
      <c r="K100" s="139">
        <v>7.67</v>
      </c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5" t="s">
        <v>25</v>
      </c>
      <c r="Y100" s="33"/>
    </row>
    <row r="101" spans="1:25" s="34" customFormat="1" ht="65.25" customHeight="1">
      <c r="A101" s="66" t="s">
        <v>224</v>
      </c>
      <c r="B101" s="115"/>
      <c r="C101" s="53"/>
      <c r="D101" s="139"/>
      <c r="E101" s="139"/>
      <c r="F101" s="139"/>
      <c r="G101" s="139"/>
      <c r="H101" s="139"/>
      <c r="I101" s="139"/>
      <c r="J101" s="139" t="s">
        <v>11</v>
      </c>
      <c r="K101" s="139">
        <v>5.3</v>
      </c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5" t="s">
        <v>25</v>
      </c>
      <c r="Y101" s="33"/>
    </row>
    <row r="102" spans="1:25" s="34" customFormat="1" ht="66" customHeight="1">
      <c r="A102" s="66" t="s">
        <v>225</v>
      </c>
      <c r="B102" s="115"/>
      <c r="C102" s="53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9"/>
      <c r="Q102" s="79"/>
      <c r="R102" s="139"/>
      <c r="S102" s="139"/>
      <c r="T102" s="139"/>
      <c r="U102" s="139"/>
      <c r="V102" s="139" t="s">
        <v>11</v>
      </c>
      <c r="W102" s="139">
        <v>7.67</v>
      </c>
      <c r="X102" s="135" t="s">
        <v>25</v>
      </c>
      <c r="Y102" s="33"/>
    </row>
    <row r="103" spans="1:25" s="34" customFormat="1" ht="54.75" customHeight="1">
      <c r="A103" s="66" t="s">
        <v>120</v>
      </c>
      <c r="B103" s="115"/>
      <c r="C103" s="53"/>
      <c r="D103" s="139"/>
      <c r="E103" s="139"/>
      <c r="F103" s="139"/>
      <c r="G103" s="139"/>
      <c r="H103" s="139"/>
      <c r="I103" s="139"/>
      <c r="J103" s="139" t="s">
        <v>11</v>
      </c>
      <c r="K103" s="142">
        <v>11</v>
      </c>
      <c r="L103" s="139"/>
      <c r="M103" s="139"/>
      <c r="N103" s="139"/>
      <c r="O103" s="139"/>
      <c r="P103" s="79"/>
      <c r="Q103" s="79"/>
      <c r="R103" s="139"/>
      <c r="S103" s="139"/>
      <c r="T103" s="139"/>
      <c r="U103" s="139"/>
      <c r="V103" s="139"/>
      <c r="W103" s="139"/>
      <c r="X103" s="135" t="s">
        <v>25</v>
      </c>
      <c r="Y103" s="33"/>
    </row>
    <row r="104" spans="1:25" s="34" customFormat="1" ht="86.25" customHeight="1">
      <c r="A104" s="66" t="s">
        <v>121</v>
      </c>
      <c r="B104" s="115"/>
      <c r="C104" s="53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 t="s">
        <v>11</v>
      </c>
      <c r="Q104" s="57">
        <v>9.3</v>
      </c>
      <c r="R104" s="139"/>
      <c r="S104" s="139"/>
      <c r="T104" s="139"/>
      <c r="U104" s="139"/>
      <c r="V104" s="139"/>
      <c r="W104" s="139"/>
      <c r="X104" s="135" t="s">
        <v>25</v>
      </c>
      <c r="Y104" s="33"/>
    </row>
    <row r="105" spans="1:25" s="34" customFormat="1" ht="66.75" customHeight="1">
      <c r="A105" s="66" t="s">
        <v>122</v>
      </c>
      <c r="B105" s="115"/>
      <c r="C105" s="53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9"/>
      <c r="Q105" s="79"/>
      <c r="R105" s="139"/>
      <c r="S105" s="139"/>
      <c r="T105" s="139"/>
      <c r="U105" s="139"/>
      <c r="V105" s="139" t="s">
        <v>11</v>
      </c>
      <c r="W105" s="139">
        <v>24.1</v>
      </c>
      <c r="X105" s="135" t="s">
        <v>25</v>
      </c>
      <c r="Y105" s="33"/>
    </row>
    <row r="106" spans="1:25" s="34" customFormat="1" ht="92.25" customHeight="1">
      <c r="A106" s="66" t="s">
        <v>123</v>
      </c>
      <c r="B106" s="115"/>
      <c r="C106" s="53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 t="s">
        <v>11</v>
      </c>
      <c r="Q106" s="57">
        <v>25.8</v>
      </c>
      <c r="R106" s="139"/>
      <c r="S106" s="139"/>
      <c r="T106" s="139"/>
      <c r="U106" s="139"/>
      <c r="V106" s="139"/>
      <c r="W106" s="139"/>
      <c r="X106" s="135" t="s">
        <v>25</v>
      </c>
      <c r="Y106" s="33"/>
    </row>
    <row r="107" spans="1:25" s="34" customFormat="1" ht="74.25" customHeight="1">
      <c r="A107" s="66" t="s">
        <v>124</v>
      </c>
      <c r="B107" s="115"/>
      <c r="C107" s="53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79"/>
      <c r="Q107" s="79"/>
      <c r="R107" s="139"/>
      <c r="S107" s="139"/>
      <c r="T107" s="139"/>
      <c r="U107" s="139"/>
      <c r="V107" s="139" t="s">
        <v>11</v>
      </c>
      <c r="W107" s="139">
        <v>37.2</v>
      </c>
      <c r="X107" s="135" t="s">
        <v>25</v>
      </c>
      <c r="Y107" s="33"/>
    </row>
    <row r="108" spans="1:25" s="34" customFormat="1" ht="60.75" customHeight="1">
      <c r="A108" s="66" t="s">
        <v>125</v>
      </c>
      <c r="B108" s="115"/>
      <c r="C108" s="53"/>
      <c r="D108" s="139"/>
      <c r="E108" s="139"/>
      <c r="F108" s="139"/>
      <c r="G108" s="139"/>
      <c r="H108" s="139"/>
      <c r="I108" s="139"/>
      <c r="J108" s="139" t="s">
        <v>11</v>
      </c>
      <c r="K108" s="142">
        <v>6</v>
      </c>
      <c r="L108" s="139"/>
      <c r="M108" s="139"/>
      <c r="N108" s="139"/>
      <c r="O108" s="139"/>
      <c r="P108" s="79"/>
      <c r="Q108" s="79"/>
      <c r="R108" s="139"/>
      <c r="S108" s="139"/>
      <c r="T108" s="139"/>
      <c r="U108" s="139"/>
      <c r="V108" s="139"/>
      <c r="W108" s="139"/>
      <c r="X108" s="135" t="s">
        <v>25</v>
      </c>
      <c r="Y108" s="33"/>
    </row>
    <row r="109" spans="1:25" s="34" customFormat="1" ht="60.75" customHeight="1">
      <c r="A109" s="68" t="s">
        <v>191</v>
      </c>
      <c r="B109" s="115"/>
      <c r="C109" s="53"/>
      <c r="D109" s="139"/>
      <c r="E109" s="139"/>
      <c r="F109" s="139"/>
      <c r="G109" s="139"/>
      <c r="H109" s="139"/>
      <c r="I109" s="139"/>
      <c r="J109" s="139"/>
      <c r="K109" s="142"/>
      <c r="L109" s="139"/>
      <c r="M109" s="139"/>
      <c r="N109" s="139"/>
      <c r="O109" s="139"/>
      <c r="P109" s="79"/>
      <c r="Q109" s="79"/>
      <c r="R109" s="139"/>
      <c r="S109" s="139"/>
      <c r="T109" s="139"/>
      <c r="U109" s="139"/>
      <c r="V109" s="139"/>
      <c r="W109" s="139"/>
      <c r="X109" s="135"/>
      <c r="Y109" s="33"/>
    </row>
    <row r="110" spans="1:25" s="34" customFormat="1" ht="132.75" customHeight="1">
      <c r="A110" s="170" t="s">
        <v>428</v>
      </c>
      <c r="B110" s="115"/>
      <c r="C110" s="53">
        <v>210.9</v>
      </c>
      <c r="D110" s="139"/>
      <c r="E110" s="139">
        <v>138</v>
      </c>
      <c r="F110" s="139"/>
      <c r="G110" s="139">
        <v>144</v>
      </c>
      <c r="H110" s="139"/>
      <c r="I110" s="139">
        <v>145</v>
      </c>
      <c r="J110" s="139"/>
      <c r="K110" s="142">
        <v>145</v>
      </c>
      <c r="L110" s="139"/>
      <c r="M110" s="139">
        <v>151</v>
      </c>
      <c r="N110" s="139"/>
      <c r="O110" s="139">
        <v>152</v>
      </c>
      <c r="P110" s="57"/>
      <c r="Q110" s="157">
        <v>152</v>
      </c>
      <c r="R110" s="139"/>
      <c r="S110" s="139">
        <v>157</v>
      </c>
      <c r="T110" s="139"/>
      <c r="U110" s="139">
        <v>158</v>
      </c>
      <c r="V110" s="139"/>
      <c r="W110" s="139">
        <v>159</v>
      </c>
      <c r="X110" s="135" t="s">
        <v>12</v>
      </c>
      <c r="Y110" s="33"/>
    </row>
    <row r="111" spans="1:25" s="34" customFormat="1" ht="79.5" customHeight="1">
      <c r="A111" s="68" t="s">
        <v>412</v>
      </c>
      <c r="B111" s="115"/>
      <c r="C111" s="53"/>
      <c r="D111" s="139"/>
      <c r="E111" s="139"/>
      <c r="F111" s="139"/>
      <c r="G111" s="139"/>
      <c r="H111" s="139"/>
      <c r="I111" s="139"/>
      <c r="J111" s="139"/>
      <c r="K111" s="142"/>
      <c r="L111" s="139"/>
      <c r="M111" s="139"/>
      <c r="N111" s="139"/>
      <c r="O111" s="139"/>
      <c r="P111" s="57"/>
      <c r="Q111" s="157"/>
      <c r="R111" s="139"/>
      <c r="S111" s="139"/>
      <c r="T111" s="139"/>
      <c r="U111" s="139"/>
      <c r="V111" s="139"/>
      <c r="W111" s="139"/>
      <c r="X111" s="135"/>
      <c r="Y111" s="33"/>
    </row>
    <row r="112" spans="1:25" s="34" customFormat="1" ht="69.75" customHeight="1">
      <c r="A112" s="48" t="s">
        <v>169</v>
      </c>
      <c r="B112" s="115"/>
      <c r="C112" s="53">
        <v>20.2</v>
      </c>
      <c r="D112" s="139"/>
      <c r="E112" s="139">
        <v>209.8</v>
      </c>
      <c r="F112" s="139"/>
      <c r="G112" s="139">
        <v>258</v>
      </c>
      <c r="H112" s="139"/>
      <c r="I112" s="139">
        <v>258</v>
      </c>
      <c r="J112" s="139"/>
      <c r="K112" s="142">
        <v>258.3</v>
      </c>
      <c r="L112" s="139"/>
      <c r="M112" s="139">
        <v>315.9</v>
      </c>
      <c r="N112" s="139"/>
      <c r="O112" s="139">
        <v>315.9</v>
      </c>
      <c r="P112" s="57"/>
      <c r="Q112" s="157">
        <v>316.2</v>
      </c>
      <c r="R112" s="139"/>
      <c r="S112" s="139">
        <v>330.1</v>
      </c>
      <c r="T112" s="139"/>
      <c r="U112" s="139">
        <v>330.1</v>
      </c>
      <c r="V112" s="139"/>
      <c r="W112" s="139">
        <v>330.4</v>
      </c>
      <c r="X112" s="135" t="s">
        <v>12</v>
      </c>
      <c r="Y112" s="33"/>
    </row>
    <row r="113" spans="1:25" s="34" customFormat="1" ht="38.25" customHeight="1">
      <c r="A113" s="50" t="s">
        <v>81</v>
      </c>
      <c r="B113" s="115"/>
      <c r="C113" s="11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31"/>
      <c r="Y113" s="33"/>
    </row>
    <row r="114" spans="1:25" s="34" customFormat="1" ht="73.5" customHeight="1">
      <c r="A114" s="48" t="s">
        <v>169</v>
      </c>
      <c r="B114" s="48"/>
      <c r="C114" s="128">
        <v>36.9</v>
      </c>
      <c r="D114" s="139"/>
      <c r="E114" s="139">
        <v>210</v>
      </c>
      <c r="F114" s="139"/>
      <c r="G114" s="139">
        <v>291</v>
      </c>
      <c r="H114" s="139"/>
      <c r="I114" s="139">
        <v>291</v>
      </c>
      <c r="J114" s="139"/>
      <c r="K114" s="139">
        <v>291</v>
      </c>
      <c r="L114" s="139"/>
      <c r="M114" s="139">
        <v>233</v>
      </c>
      <c r="N114" s="139"/>
      <c r="O114" s="139">
        <v>233</v>
      </c>
      <c r="P114" s="139"/>
      <c r="Q114" s="139">
        <v>233</v>
      </c>
      <c r="R114" s="139"/>
      <c r="S114" s="139">
        <v>47</v>
      </c>
      <c r="T114" s="139"/>
      <c r="U114" s="139">
        <v>47</v>
      </c>
      <c r="V114" s="139"/>
      <c r="W114" s="139">
        <v>47</v>
      </c>
      <c r="X114" s="135" t="s">
        <v>12</v>
      </c>
      <c r="Y114" s="33"/>
    </row>
    <row r="115" spans="1:25" s="34" customFormat="1" ht="60.75" customHeight="1">
      <c r="A115" s="68" t="s">
        <v>141</v>
      </c>
      <c r="B115" s="115"/>
      <c r="C115" s="53"/>
      <c r="D115" s="139"/>
      <c r="E115" s="139"/>
      <c r="F115" s="139"/>
      <c r="G115" s="139"/>
      <c r="H115" s="139"/>
      <c r="I115" s="139"/>
      <c r="J115" s="139"/>
      <c r="K115" s="142"/>
      <c r="L115" s="139"/>
      <c r="M115" s="139"/>
      <c r="N115" s="139"/>
      <c r="O115" s="139"/>
      <c r="P115" s="79"/>
      <c r="Q115" s="79"/>
      <c r="R115" s="139"/>
      <c r="S115" s="139"/>
      <c r="T115" s="139"/>
      <c r="U115" s="139"/>
      <c r="V115" s="139"/>
      <c r="W115" s="139"/>
      <c r="X115" s="135"/>
      <c r="Y115" s="33"/>
    </row>
    <row r="116" spans="1:25" s="34" customFormat="1" ht="57" customHeight="1">
      <c r="A116" s="48" t="s">
        <v>263</v>
      </c>
      <c r="B116" s="48"/>
      <c r="C116" s="128"/>
      <c r="D116" s="139"/>
      <c r="E116" s="139"/>
      <c r="F116" s="139"/>
      <c r="G116" s="139"/>
      <c r="H116" s="139"/>
      <c r="I116" s="139"/>
      <c r="J116" s="139"/>
      <c r="K116" s="139">
        <v>50</v>
      </c>
      <c r="L116" s="139"/>
      <c r="M116" s="139"/>
      <c r="N116" s="139"/>
      <c r="O116" s="139"/>
      <c r="P116" s="139"/>
      <c r="Q116" s="139">
        <v>100</v>
      </c>
      <c r="R116" s="139"/>
      <c r="S116" s="139"/>
      <c r="T116" s="139"/>
      <c r="U116" s="139"/>
      <c r="V116" s="139"/>
      <c r="W116" s="139">
        <v>100</v>
      </c>
      <c r="X116" s="135" t="s">
        <v>25</v>
      </c>
      <c r="Y116" s="33"/>
    </row>
    <row r="117" spans="1:25" s="34" customFormat="1" ht="97.5" customHeight="1">
      <c r="A117" s="140" t="s">
        <v>216</v>
      </c>
      <c r="B117" s="129"/>
      <c r="C117" s="100"/>
      <c r="D117" s="129"/>
      <c r="E117" s="49">
        <v>0.1</v>
      </c>
      <c r="F117" s="129"/>
      <c r="G117" s="129"/>
      <c r="H117" s="129"/>
      <c r="I117" s="129"/>
      <c r="J117" s="49" t="s">
        <v>11</v>
      </c>
      <c r="K117" s="49">
        <v>81.55</v>
      </c>
      <c r="L117" s="23"/>
      <c r="M117" s="129"/>
      <c r="N117" s="129"/>
      <c r="O117" s="129"/>
      <c r="P117" s="129"/>
      <c r="Q117" s="129"/>
      <c r="R117" s="129"/>
      <c r="S117" s="129"/>
      <c r="T117" s="129"/>
      <c r="U117" s="129"/>
      <c r="V117" s="5"/>
      <c r="W117" s="142"/>
      <c r="X117" s="135" t="s">
        <v>37</v>
      </c>
      <c r="Y117" s="44"/>
    </row>
    <row r="118" spans="1:25" s="34" customFormat="1" ht="125.25" customHeight="1">
      <c r="A118" s="140" t="s">
        <v>217</v>
      </c>
      <c r="B118" s="129"/>
      <c r="C118" s="100">
        <v>90</v>
      </c>
      <c r="D118" s="129" t="s">
        <v>11</v>
      </c>
      <c r="E118" s="49">
        <v>90</v>
      </c>
      <c r="F118" s="129"/>
      <c r="G118" s="129"/>
      <c r="H118" s="129"/>
      <c r="I118" s="129"/>
      <c r="J118" s="129"/>
      <c r="K118" s="100">
        <v>150</v>
      </c>
      <c r="L118" s="129"/>
      <c r="M118" s="129"/>
      <c r="N118" s="129"/>
      <c r="O118" s="129"/>
      <c r="P118" s="49"/>
      <c r="Q118" s="129"/>
      <c r="R118" s="129"/>
      <c r="S118" s="129"/>
      <c r="T118" s="129"/>
      <c r="U118" s="129"/>
      <c r="V118" s="129"/>
      <c r="W118" s="142"/>
      <c r="X118" s="135" t="s">
        <v>37</v>
      </c>
      <c r="Y118" s="44"/>
    </row>
    <row r="119" spans="1:25" s="34" customFormat="1" ht="66" customHeight="1">
      <c r="A119" s="48" t="s">
        <v>266</v>
      </c>
      <c r="B119" s="48"/>
      <c r="C119" s="48"/>
      <c r="D119" s="139"/>
      <c r="E119" s="139">
        <v>1.4</v>
      </c>
      <c r="F119" s="139"/>
      <c r="G119" s="139">
        <v>1.5</v>
      </c>
      <c r="H119" s="139"/>
      <c r="I119" s="139">
        <v>3</v>
      </c>
      <c r="J119" s="139"/>
      <c r="K119" s="139">
        <v>5</v>
      </c>
      <c r="L119" s="139"/>
      <c r="M119" s="139">
        <v>1.5</v>
      </c>
      <c r="N119" s="139"/>
      <c r="O119" s="139">
        <v>3</v>
      </c>
      <c r="P119" s="139"/>
      <c r="Q119" s="139">
        <v>5</v>
      </c>
      <c r="R119" s="139"/>
      <c r="S119" s="139">
        <v>1.5</v>
      </c>
      <c r="T119" s="139"/>
      <c r="U119" s="139">
        <v>3</v>
      </c>
      <c r="V119" s="139"/>
      <c r="W119" s="139">
        <v>5</v>
      </c>
      <c r="X119" s="135" t="s">
        <v>37</v>
      </c>
      <c r="Y119" s="44"/>
    </row>
    <row r="120" spans="1:25" s="34" customFormat="1" ht="117" customHeight="1">
      <c r="A120" s="140" t="s">
        <v>218</v>
      </c>
      <c r="B120" s="129" t="s">
        <v>35</v>
      </c>
      <c r="C120" s="100">
        <v>0.64</v>
      </c>
      <c r="D120" s="129"/>
      <c r="E120" s="100"/>
      <c r="F120" s="158"/>
      <c r="G120" s="158"/>
      <c r="H120" s="129"/>
      <c r="I120" s="100"/>
      <c r="J120" s="155"/>
      <c r="K120" s="155"/>
      <c r="L120" s="49"/>
      <c r="M120" s="49"/>
      <c r="N120" s="49"/>
      <c r="O120" s="49"/>
      <c r="P120" s="49" t="s">
        <v>11</v>
      </c>
      <c r="Q120" s="129">
        <v>120</v>
      </c>
      <c r="R120" s="49"/>
      <c r="S120" s="49"/>
      <c r="T120" s="49"/>
      <c r="U120" s="49"/>
      <c r="V120" s="49"/>
      <c r="W120" s="49"/>
      <c r="X120" s="135" t="s">
        <v>37</v>
      </c>
      <c r="Y120" s="44"/>
    </row>
    <row r="121" spans="1:25" s="34" customFormat="1" ht="108" customHeight="1">
      <c r="A121" s="140" t="s">
        <v>219</v>
      </c>
      <c r="B121" s="107"/>
      <c r="C121" s="100">
        <v>0.05</v>
      </c>
      <c r="D121" s="129"/>
      <c r="E121" s="100">
        <v>0.05</v>
      </c>
      <c r="F121" s="100"/>
      <c r="G121" s="49"/>
      <c r="H121" s="100"/>
      <c r="I121" s="49"/>
      <c r="J121" s="100" t="s">
        <v>11</v>
      </c>
      <c r="K121" s="49">
        <v>3.6</v>
      </c>
      <c r="L121" s="49"/>
      <c r="M121" s="49"/>
      <c r="N121" s="49"/>
      <c r="O121" s="49"/>
      <c r="P121" s="100"/>
      <c r="Q121" s="100"/>
      <c r="R121" s="100"/>
      <c r="S121" s="100"/>
      <c r="T121" s="100"/>
      <c r="U121" s="100"/>
      <c r="V121" s="23"/>
      <c r="W121" s="23"/>
      <c r="X121" s="135" t="s">
        <v>37</v>
      </c>
      <c r="Y121" s="44"/>
    </row>
    <row r="122" spans="1:25" s="34" customFormat="1" ht="109.5" customHeight="1">
      <c r="A122" s="140" t="s">
        <v>220</v>
      </c>
      <c r="B122" s="45"/>
      <c r="C122" s="45"/>
      <c r="D122" s="129"/>
      <c r="E122" s="100">
        <v>0.09</v>
      </c>
      <c r="F122" s="100"/>
      <c r="G122" s="100"/>
      <c r="H122" s="100"/>
      <c r="I122" s="100"/>
      <c r="J122" s="100" t="s">
        <v>11</v>
      </c>
      <c r="K122" s="100">
        <v>5.47</v>
      </c>
      <c r="L122" s="100"/>
      <c r="M122" s="49"/>
      <c r="N122" s="49"/>
      <c r="O122" s="49"/>
      <c r="P122" s="100"/>
      <c r="Q122" s="100"/>
      <c r="R122" s="100"/>
      <c r="S122" s="129"/>
      <c r="T122" s="129"/>
      <c r="U122" s="129"/>
      <c r="V122" s="23"/>
      <c r="W122" s="129"/>
      <c r="X122" s="141" t="s">
        <v>37</v>
      </c>
      <c r="Y122" s="47"/>
    </row>
    <row r="123" spans="1:25" s="34" customFormat="1" ht="107.25" customHeight="1">
      <c r="A123" s="140" t="s">
        <v>221</v>
      </c>
      <c r="B123" s="69"/>
      <c r="C123" s="23"/>
      <c r="D123" s="97"/>
      <c r="E123" s="97">
        <v>0.11</v>
      </c>
      <c r="F123" s="97"/>
      <c r="G123" s="97"/>
      <c r="H123" s="97"/>
      <c r="I123" s="97"/>
      <c r="J123" s="100" t="s">
        <v>11</v>
      </c>
      <c r="K123" s="53">
        <v>9.9</v>
      </c>
      <c r="L123" s="97"/>
      <c r="M123" s="97"/>
      <c r="N123" s="97"/>
      <c r="O123" s="97"/>
      <c r="P123" s="97"/>
      <c r="Q123" s="97"/>
      <c r="R123" s="97"/>
      <c r="S123" s="97"/>
      <c r="T123" s="23"/>
      <c r="U123" s="23"/>
      <c r="V123" s="23"/>
      <c r="W123" s="23"/>
      <c r="X123" s="135" t="s">
        <v>37</v>
      </c>
      <c r="Y123" s="44"/>
    </row>
    <row r="124" spans="1:25" s="34" customFormat="1" ht="107.25" customHeight="1">
      <c r="A124" s="191" t="s">
        <v>445</v>
      </c>
      <c r="B124" s="69"/>
      <c r="C124" s="23"/>
      <c r="D124" s="97"/>
      <c r="E124" s="97"/>
      <c r="F124" s="97"/>
      <c r="G124" s="97"/>
      <c r="H124" s="97"/>
      <c r="I124" s="97"/>
      <c r="J124" s="100" t="s">
        <v>11</v>
      </c>
      <c r="K124" s="53">
        <v>6.5</v>
      </c>
      <c r="L124" s="97"/>
      <c r="M124" s="97"/>
      <c r="N124" s="97"/>
      <c r="O124" s="97"/>
      <c r="P124" s="97"/>
      <c r="Q124" s="97"/>
      <c r="R124" s="97"/>
      <c r="S124" s="97"/>
      <c r="T124" s="23"/>
      <c r="U124" s="23"/>
      <c r="V124" s="23"/>
      <c r="W124" s="23"/>
      <c r="X124" s="188" t="s">
        <v>25</v>
      </c>
      <c r="Y124" s="44"/>
    </row>
    <row r="125" spans="1:25" s="34" customFormat="1" ht="54.75" customHeight="1">
      <c r="A125" s="230" t="s">
        <v>398</v>
      </c>
      <c r="B125" s="56"/>
      <c r="C125" s="55">
        <v>0.33</v>
      </c>
      <c r="D125" s="23"/>
      <c r="E125" s="49">
        <v>1.14</v>
      </c>
      <c r="F125" s="231"/>
      <c r="G125" s="49">
        <v>3</v>
      </c>
      <c r="H125" s="231"/>
      <c r="I125" s="49">
        <v>3</v>
      </c>
      <c r="J125" s="231"/>
      <c r="K125" s="49">
        <v>3</v>
      </c>
      <c r="L125" s="231"/>
      <c r="M125" s="49">
        <v>3</v>
      </c>
      <c r="N125" s="231"/>
      <c r="O125" s="49">
        <v>3</v>
      </c>
      <c r="P125" s="231"/>
      <c r="Q125" s="49">
        <v>3</v>
      </c>
      <c r="R125" s="49"/>
      <c r="S125" s="49"/>
      <c r="T125" s="49"/>
      <c r="U125" s="49"/>
      <c r="V125" s="49"/>
      <c r="W125" s="49"/>
      <c r="X125" s="135" t="s">
        <v>37</v>
      </c>
      <c r="Y125" s="47"/>
    </row>
    <row r="126" spans="1:25" s="34" customFormat="1" ht="43.5" customHeight="1">
      <c r="A126" s="230"/>
      <c r="B126" s="56"/>
      <c r="C126" s="55">
        <v>18.62</v>
      </c>
      <c r="D126" s="23"/>
      <c r="E126" s="49">
        <v>25.81</v>
      </c>
      <c r="F126" s="231"/>
      <c r="G126" s="49">
        <v>27.46</v>
      </c>
      <c r="H126" s="231"/>
      <c r="I126" s="49">
        <v>27.46</v>
      </c>
      <c r="J126" s="231"/>
      <c r="K126" s="49">
        <v>27.46</v>
      </c>
      <c r="L126" s="231"/>
      <c r="M126" s="49"/>
      <c r="N126" s="231"/>
      <c r="O126" s="49"/>
      <c r="P126" s="231"/>
      <c r="Q126" s="49"/>
      <c r="R126" s="49"/>
      <c r="S126" s="49"/>
      <c r="T126" s="49"/>
      <c r="U126" s="49"/>
      <c r="V126" s="49"/>
      <c r="W126" s="49"/>
      <c r="X126" s="135" t="s">
        <v>32</v>
      </c>
      <c r="Y126" s="47"/>
    </row>
    <row r="127" spans="1:25" s="34" customFormat="1" ht="64.5" customHeight="1">
      <c r="A127" s="140" t="s">
        <v>267</v>
      </c>
      <c r="B127" s="160" t="s">
        <v>35</v>
      </c>
      <c r="C127" s="100">
        <v>0.03</v>
      </c>
      <c r="D127" s="161"/>
      <c r="E127" s="49"/>
      <c r="F127" s="49"/>
      <c r="G127" s="49">
        <v>3</v>
      </c>
      <c r="H127" s="49"/>
      <c r="I127" s="49">
        <v>3</v>
      </c>
      <c r="J127" s="49"/>
      <c r="K127" s="49">
        <v>3</v>
      </c>
      <c r="L127" s="129"/>
      <c r="M127" s="129">
        <v>3</v>
      </c>
      <c r="N127" s="129"/>
      <c r="O127" s="129">
        <v>3</v>
      </c>
      <c r="P127" s="129"/>
      <c r="Q127" s="49">
        <v>3</v>
      </c>
      <c r="R127" s="129"/>
      <c r="S127" s="129">
        <v>3</v>
      </c>
      <c r="T127" s="129"/>
      <c r="U127" s="129">
        <v>3</v>
      </c>
      <c r="V127" s="129"/>
      <c r="W127" s="49">
        <v>3</v>
      </c>
      <c r="X127" s="135" t="s">
        <v>37</v>
      </c>
      <c r="Y127" s="44"/>
    </row>
    <row r="128" spans="1:25" s="34" customFormat="1" ht="60" customHeight="1">
      <c r="A128" s="227" t="s">
        <v>97</v>
      </c>
      <c r="B128" s="229" t="s">
        <v>100</v>
      </c>
      <c r="C128" s="137">
        <v>241.61</v>
      </c>
      <c r="D128" s="162"/>
      <c r="E128" s="171">
        <v>666.9</v>
      </c>
      <c r="F128" s="229"/>
      <c r="G128" s="137"/>
      <c r="H128" s="229"/>
      <c r="I128" s="137"/>
      <c r="J128" s="229"/>
      <c r="K128" s="137"/>
      <c r="L128" s="229"/>
      <c r="M128" s="103"/>
      <c r="N128" s="229"/>
      <c r="O128" s="103"/>
      <c r="P128" s="229"/>
      <c r="Q128" s="103"/>
      <c r="R128" s="249"/>
      <c r="S128" s="249"/>
      <c r="T128" s="249"/>
      <c r="U128" s="249"/>
      <c r="V128" s="249"/>
      <c r="W128" s="249"/>
      <c r="X128" s="77" t="s">
        <v>27</v>
      </c>
      <c r="Y128" s="46"/>
    </row>
    <row r="129" spans="1:25" s="34" customFormat="1" ht="71.25" customHeight="1">
      <c r="A129" s="227"/>
      <c r="B129" s="229"/>
      <c r="C129" s="137">
        <v>1012.06</v>
      </c>
      <c r="D129" s="162"/>
      <c r="E129" s="137">
        <v>516.4</v>
      </c>
      <c r="F129" s="229"/>
      <c r="G129" s="137">
        <v>408.02</v>
      </c>
      <c r="H129" s="229"/>
      <c r="I129" s="137">
        <v>816.04</v>
      </c>
      <c r="J129" s="229"/>
      <c r="K129" s="137">
        <v>816.04</v>
      </c>
      <c r="L129" s="229"/>
      <c r="M129" s="137"/>
      <c r="N129" s="229"/>
      <c r="O129" s="137"/>
      <c r="P129" s="229"/>
      <c r="Q129" s="137"/>
      <c r="R129" s="249"/>
      <c r="S129" s="249"/>
      <c r="T129" s="249"/>
      <c r="U129" s="249"/>
      <c r="V129" s="249"/>
      <c r="W129" s="249"/>
      <c r="X129" s="135" t="s">
        <v>25</v>
      </c>
      <c r="Y129" s="46"/>
    </row>
    <row r="130" spans="1:25" s="34" customFormat="1" ht="45.75" customHeight="1">
      <c r="A130" s="227"/>
      <c r="B130" s="229"/>
      <c r="C130" s="137">
        <v>127.66</v>
      </c>
      <c r="D130" s="162"/>
      <c r="E130" s="205">
        <v>330.78</v>
      </c>
      <c r="F130" s="229"/>
      <c r="G130" s="205">
        <v>118.41</v>
      </c>
      <c r="H130" s="229"/>
      <c r="I130" s="205">
        <v>236.8</v>
      </c>
      <c r="J130" s="229"/>
      <c r="K130" s="205">
        <v>236.8</v>
      </c>
      <c r="L130" s="229"/>
      <c r="M130" s="137"/>
      <c r="N130" s="229"/>
      <c r="O130" s="205">
        <v>90</v>
      </c>
      <c r="P130" s="229"/>
      <c r="Q130" s="205">
        <v>90</v>
      </c>
      <c r="R130" s="102"/>
      <c r="S130" s="102"/>
      <c r="T130" s="102"/>
      <c r="U130" s="102"/>
      <c r="V130" s="138"/>
      <c r="W130" s="138"/>
      <c r="X130" s="197" t="s">
        <v>37</v>
      </c>
      <c r="Y130" s="46"/>
    </row>
    <row r="131" spans="1:25" s="34" customFormat="1" ht="60" customHeight="1">
      <c r="A131" s="227" t="s">
        <v>438</v>
      </c>
      <c r="B131" s="137"/>
      <c r="C131" s="137"/>
      <c r="D131" s="162"/>
      <c r="E131" s="171">
        <v>37.4</v>
      </c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02"/>
      <c r="S131" s="102"/>
      <c r="T131" s="102"/>
      <c r="U131" s="102"/>
      <c r="V131" s="138"/>
      <c r="W131" s="138"/>
      <c r="X131" s="77" t="s">
        <v>27</v>
      </c>
      <c r="Y131" s="46"/>
    </row>
    <row r="132" spans="1:25" s="34" customFormat="1" ht="45.75" customHeight="1">
      <c r="A132" s="227"/>
      <c r="B132" s="137"/>
      <c r="C132" s="137">
        <v>45.03</v>
      </c>
      <c r="D132" s="162"/>
      <c r="E132" s="137">
        <v>146.1</v>
      </c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02"/>
      <c r="S132" s="102"/>
      <c r="T132" s="102"/>
      <c r="U132" s="102"/>
      <c r="V132" s="138"/>
      <c r="W132" s="138"/>
      <c r="X132" s="135" t="s">
        <v>25</v>
      </c>
      <c r="Y132" s="46"/>
    </row>
    <row r="133" spans="1:25" s="34" customFormat="1" ht="62.25" customHeight="1">
      <c r="A133" s="104"/>
      <c r="B133" s="138"/>
      <c r="C133" s="138"/>
      <c r="D133" s="138"/>
      <c r="E133" s="138"/>
      <c r="F133" s="249"/>
      <c r="G133" s="249"/>
      <c r="H133" s="138"/>
      <c r="I133" s="138"/>
      <c r="J133" s="249"/>
      <c r="K133" s="249"/>
      <c r="L133" s="249"/>
      <c r="M133" s="249"/>
      <c r="N133" s="138"/>
      <c r="O133" s="138"/>
      <c r="P133" s="249"/>
      <c r="Q133" s="249"/>
      <c r="R133" s="249"/>
      <c r="S133" s="249"/>
      <c r="T133" s="138"/>
      <c r="U133" s="138"/>
      <c r="V133" s="249"/>
      <c r="W133" s="249"/>
      <c r="X133" s="101"/>
      <c r="Y133" s="46"/>
    </row>
    <row r="134" spans="1:25" s="34" customFormat="1" ht="69.75" customHeight="1">
      <c r="A134" s="103"/>
      <c r="B134" s="138"/>
      <c r="C134" s="103"/>
      <c r="D134" s="138"/>
      <c r="E134" s="137"/>
      <c r="F134" s="249"/>
      <c r="G134" s="249"/>
      <c r="H134" s="138"/>
      <c r="I134" s="138"/>
      <c r="J134" s="249"/>
      <c r="K134" s="249"/>
      <c r="L134" s="249"/>
      <c r="M134" s="249"/>
      <c r="N134" s="138"/>
      <c r="O134" s="138"/>
      <c r="P134" s="249"/>
      <c r="Q134" s="249"/>
      <c r="R134" s="249"/>
      <c r="S134" s="249"/>
      <c r="T134" s="138"/>
      <c r="U134" s="138"/>
      <c r="V134" s="249"/>
      <c r="W134" s="249"/>
      <c r="X134" s="135"/>
      <c r="Y134" s="46"/>
    </row>
    <row r="135" spans="1:25" s="34" customFormat="1" ht="27.75">
      <c r="A135" s="104"/>
      <c r="B135" s="138"/>
      <c r="C135" s="138"/>
      <c r="D135" s="138"/>
      <c r="E135" s="138"/>
      <c r="F135" s="249"/>
      <c r="G135" s="249"/>
      <c r="H135" s="138"/>
      <c r="I135" s="138"/>
      <c r="J135" s="249"/>
      <c r="K135" s="249"/>
      <c r="L135" s="249"/>
      <c r="M135" s="249"/>
      <c r="N135" s="138"/>
      <c r="O135" s="138"/>
      <c r="P135" s="249"/>
      <c r="Q135" s="249"/>
      <c r="R135" s="249"/>
      <c r="S135" s="249"/>
      <c r="T135" s="138"/>
      <c r="U135" s="138"/>
      <c r="V135" s="249"/>
      <c r="W135" s="249"/>
      <c r="X135" s="56"/>
      <c r="Y135" s="46"/>
    </row>
    <row r="136" spans="1:25" s="34" customFormat="1" ht="27.75">
      <c r="A136" s="138"/>
      <c r="B136" s="105"/>
      <c r="C136" s="138"/>
      <c r="D136" s="138"/>
      <c r="E136" s="138"/>
      <c r="F136" s="249"/>
      <c r="G136" s="249"/>
      <c r="H136" s="105"/>
      <c r="I136" s="105"/>
      <c r="J136" s="249"/>
      <c r="K136" s="249"/>
      <c r="L136" s="249"/>
      <c r="M136" s="249"/>
      <c r="N136" s="105"/>
      <c r="O136" s="105"/>
      <c r="P136" s="249"/>
      <c r="Q136" s="249"/>
      <c r="R136" s="249"/>
      <c r="S136" s="249"/>
      <c r="T136" s="105"/>
      <c r="U136" s="105"/>
      <c r="V136" s="249"/>
      <c r="W136" s="249"/>
      <c r="X136" s="56"/>
      <c r="Y136" s="46"/>
    </row>
    <row r="137" spans="1:25" s="34" customFormat="1" ht="27.75">
      <c r="A137" s="138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38"/>
      <c r="W137" s="138"/>
      <c r="X137" s="56"/>
      <c r="Y137" s="46"/>
    </row>
    <row r="138" spans="1:25" s="34" customFormat="1" ht="27.7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49"/>
      <c r="W138" s="249"/>
      <c r="X138" s="56"/>
      <c r="Y138" s="46"/>
    </row>
    <row r="139" spans="1:25" s="34" customFormat="1" ht="27.7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49"/>
      <c r="W139" s="249"/>
      <c r="X139" s="56"/>
      <c r="Y139" s="46"/>
    </row>
    <row r="140" spans="1:25" s="34" customFormat="1" ht="27.75">
      <c r="A140" s="138"/>
      <c r="B140" s="249"/>
      <c r="C140" s="249"/>
      <c r="D140" s="249"/>
      <c r="E140" s="249"/>
      <c r="F140" s="249"/>
      <c r="G140" s="249"/>
      <c r="H140" s="138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56"/>
      <c r="Y140" s="46"/>
    </row>
    <row r="141" spans="1:25" s="34" customFormat="1" ht="27.75">
      <c r="A141" s="138"/>
      <c r="B141" s="249"/>
      <c r="C141" s="249"/>
      <c r="D141" s="249"/>
      <c r="E141" s="249"/>
      <c r="F141" s="249"/>
      <c r="G141" s="249"/>
      <c r="H141" s="138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56"/>
      <c r="Y141" s="46"/>
    </row>
    <row r="142" spans="1:25" s="34" customFormat="1" ht="27.75">
      <c r="A142" s="138"/>
      <c r="B142" s="249"/>
      <c r="C142" s="249"/>
      <c r="D142" s="249"/>
      <c r="E142" s="249"/>
      <c r="F142" s="249"/>
      <c r="G142" s="249"/>
      <c r="H142" s="138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56"/>
      <c r="Y142" s="46"/>
    </row>
    <row r="143" spans="1:25" s="34" customFormat="1" ht="27.75">
      <c r="A143" s="138"/>
      <c r="B143" s="249"/>
      <c r="C143" s="249"/>
      <c r="D143" s="249"/>
      <c r="E143" s="249"/>
      <c r="F143" s="249"/>
      <c r="G143" s="249"/>
      <c r="H143" s="105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56"/>
      <c r="Y143" s="46"/>
    </row>
    <row r="144" spans="1:25" s="34" customFormat="1" ht="27.7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56"/>
      <c r="Y144" s="46"/>
    </row>
    <row r="145" spans="1:25" s="34" customFormat="1" ht="27.75">
      <c r="A145" s="138"/>
      <c r="B145" s="249"/>
      <c r="C145" s="249"/>
      <c r="D145" s="249"/>
      <c r="E145" s="249"/>
      <c r="F145" s="249"/>
      <c r="G145" s="249"/>
      <c r="H145" s="138"/>
      <c r="I145" s="138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56"/>
      <c r="Y145" s="46"/>
    </row>
    <row r="146" spans="1:25" s="34" customFormat="1" ht="27.75">
      <c r="A146" s="138"/>
      <c r="B146" s="249"/>
      <c r="C146" s="249"/>
      <c r="D146" s="249"/>
      <c r="E146" s="249"/>
      <c r="F146" s="249"/>
      <c r="G146" s="249"/>
      <c r="H146" s="138"/>
      <c r="I146" s="138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56"/>
      <c r="Y146" s="46"/>
    </row>
    <row r="147" spans="1:25" s="34" customFormat="1" ht="27.75">
      <c r="A147" s="138"/>
      <c r="B147" s="249"/>
      <c r="C147" s="249"/>
      <c r="D147" s="249"/>
      <c r="E147" s="249"/>
      <c r="F147" s="249"/>
      <c r="G147" s="249"/>
      <c r="H147" s="138"/>
      <c r="I147" s="138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56"/>
      <c r="Y147" s="46"/>
    </row>
    <row r="148" spans="1:25" s="34" customFormat="1" ht="27.75">
      <c r="A148" s="138"/>
      <c r="B148" s="249"/>
      <c r="C148" s="249"/>
      <c r="D148" s="249"/>
      <c r="E148" s="249"/>
      <c r="F148" s="249"/>
      <c r="G148" s="249"/>
      <c r="H148" s="138"/>
      <c r="I148" s="138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56"/>
      <c r="Y148" s="46"/>
    </row>
    <row r="149" spans="1:25" s="34" customFormat="1" ht="27.7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56"/>
      <c r="Y149" s="46"/>
    </row>
    <row r="150" spans="1:25" s="34" customFormat="1" ht="27.7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56"/>
      <c r="Y150" s="46"/>
    </row>
    <row r="151" spans="1:25" s="34" customFormat="1" ht="27.75">
      <c r="A151" s="138"/>
      <c r="B151" s="249"/>
      <c r="C151" s="249"/>
      <c r="D151" s="249"/>
      <c r="E151" s="249"/>
      <c r="F151" s="249"/>
      <c r="G151" s="249"/>
      <c r="H151" s="138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56"/>
      <c r="Y151" s="46"/>
    </row>
    <row r="152" spans="1:25" s="34" customFormat="1" ht="27.75">
      <c r="A152" s="138"/>
      <c r="B152" s="249"/>
      <c r="C152" s="249"/>
      <c r="D152" s="249"/>
      <c r="E152" s="249"/>
      <c r="F152" s="249"/>
      <c r="G152" s="249"/>
      <c r="H152" s="138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56"/>
      <c r="Y152" s="46"/>
    </row>
    <row r="153" spans="1:25" s="34" customFormat="1" ht="27.75">
      <c r="A153" s="138"/>
      <c r="B153" s="249"/>
      <c r="C153" s="249"/>
      <c r="D153" s="249"/>
      <c r="E153" s="249"/>
      <c r="F153" s="249"/>
      <c r="G153" s="249"/>
      <c r="H153" s="138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56"/>
      <c r="Y153" s="46"/>
    </row>
    <row r="154" spans="1:25" s="34" customFormat="1" ht="27.75">
      <c r="A154" s="138"/>
      <c r="B154" s="249"/>
      <c r="C154" s="249"/>
      <c r="D154" s="249"/>
      <c r="E154" s="249"/>
      <c r="F154" s="249"/>
      <c r="G154" s="249"/>
      <c r="H154" s="138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56"/>
      <c r="Y154" s="46"/>
    </row>
    <row r="155" spans="1:25" s="34" customFormat="1" ht="27.75">
      <c r="A155" s="102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56"/>
      <c r="Y155" s="46"/>
    </row>
    <row r="156" spans="1:25" s="34" customFormat="1" ht="27.75">
      <c r="A156" s="138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163"/>
      <c r="O156" s="138"/>
      <c r="P156" s="249"/>
      <c r="Q156" s="249"/>
      <c r="R156" s="249"/>
      <c r="S156" s="249"/>
      <c r="T156" s="252"/>
      <c r="U156" s="249"/>
      <c r="V156" s="249"/>
      <c r="W156" s="249"/>
      <c r="X156" s="56"/>
      <c r="Y156" s="46"/>
    </row>
    <row r="157" spans="1:25" s="34" customFormat="1" ht="27.75">
      <c r="A157" s="138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163"/>
      <c r="O157" s="138"/>
      <c r="P157" s="249"/>
      <c r="Q157" s="249"/>
      <c r="R157" s="249"/>
      <c r="S157" s="249"/>
      <c r="T157" s="252"/>
      <c r="U157" s="249"/>
      <c r="V157" s="249"/>
      <c r="W157" s="249"/>
      <c r="X157" s="56"/>
      <c r="Y157" s="46"/>
    </row>
    <row r="158" spans="1:25" s="34" customFormat="1" ht="27.75">
      <c r="A158" s="138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163"/>
      <c r="O158" s="138"/>
      <c r="P158" s="249"/>
      <c r="Q158" s="249"/>
      <c r="R158" s="249"/>
      <c r="S158" s="249"/>
      <c r="T158" s="252"/>
      <c r="U158" s="249"/>
      <c r="V158" s="249"/>
      <c r="W158" s="249"/>
      <c r="X158" s="56"/>
      <c r="Y158" s="46"/>
    </row>
    <row r="159" spans="1:25" s="34" customFormat="1" ht="27.75">
      <c r="A159" s="138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163"/>
      <c r="O159" s="138"/>
      <c r="P159" s="249"/>
      <c r="Q159" s="249"/>
      <c r="R159" s="249"/>
      <c r="S159" s="249"/>
      <c r="T159" s="252"/>
      <c r="U159" s="249"/>
      <c r="V159" s="249"/>
      <c r="W159" s="249"/>
      <c r="X159" s="56"/>
      <c r="Y159" s="46"/>
    </row>
    <row r="160" spans="1:25" s="34" customFormat="1" ht="27.75">
      <c r="A160" s="138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163"/>
      <c r="O160" s="138"/>
      <c r="P160" s="249"/>
      <c r="Q160" s="249"/>
      <c r="R160" s="249"/>
      <c r="S160" s="249"/>
      <c r="T160" s="252"/>
      <c r="U160" s="249"/>
      <c r="V160" s="249"/>
      <c r="W160" s="249"/>
      <c r="X160" s="56"/>
      <c r="Y160" s="46"/>
    </row>
    <row r="161" spans="1:25" s="34" customFormat="1" ht="27.75">
      <c r="A161" s="105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163"/>
      <c r="O161" s="138"/>
      <c r="P161" s="249"/>
      <c r="Q161" s="249"/>
      <c r="R161" s="249"/>
      <c r="S161" s="249"/>
      <c r="T161" s="252"/>
      <c r="U161" s="249"/>
      <c r="V161" s="249"/>
      <c r="W161" s="249"/>
      <c r="X161" s="56"/>
      <c r="Y161" s="46"/>
    </row>
    <row r="162" spans="1:25" s="34" customFormat="1" ht="20.25">
      <c r="A162" s="164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165"/>
      <c r="Y162" s="46"/>
    </row>
    <row r="163" spans="1:25" s="34" customFormat="1" ht="20.25">
      <c r="A163" s="166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165"/>
      <c r="Y163" s="46"/>
    </row>
    <row r="164" spans="1:25" s="34" customFormat="1" ht="20.25">
      <c r="A164" s="167"/>
      <c r="B164" s="253"/>
      <c r="C164" s="253"/>
      <c r="D164" s="253"/>
      <c r="E164" s="253"/>
      <c r="F164" s="253"/>
      <c r="G164" s="253"/>
      <c r="H164" s="167"/>
      <c r="I164" s="167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165"/>
      <c r="Y164" s="46"/>
    </row>
    <row r="165" spans="1:25" s="34" customFormat="1" ht="20.25">
      <c r="A165" s="167"/>
      <c r="B165" s="253"/>
      <c r="C165" s="253"/>
      <c r="D165" s="253"/>
      <c r="E165" s="253"/>
      <c r="F165" s="253"/>
      <c r="G165" s="253"/>
      <c r="H165" s="167"/>
      <c r="I165" s="167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165"/>
      <c r="Y165" s="46"/>
    </row>
    <row r="166" spans="1:25" s="34" customFormat="1" ht="20.25">
      <c r="A166" s="167"/>
      <c r="B166" s="253"/>
      <c r="C166" s="253"/>
      <c r="D166" s="253"/>
      <c r="E166" s="253"/>
      <c r="F166" s="253"/>
      <c r="G166" s="253"/>
      <c r="H166" s="167"/>
      <c r="I166" s="167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165"/>
      <c r="Y166" s="46"/>
    </row>
    <row r="167" spans="1:25" s="34" customFormat="1" ht="20.25">
      <c r="A167" s="164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5"/>
      <c r="Y167" s="46"/>
    </row>
    <row r="168" spans="1:25" s="34" customFormat="1" ht="20.25">
      <c r="A168" s="167"/>
      <c r="B168" s="253"/>
      <c r="C168" s="253"/>
      <c r="D168" s="253"/>
      <c r="E168" s="253"/>
      <c r="F168" s="253"/>
      <c r="G168" s="253"/>
      <c r="H168" s="167"/>
      <c r="I168" s="167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165"/>
      <c r="Y168" s="46"/>
    </row>
    <row r="169" spans="1:25" s="34" customFormat="1" ht="20.25">
      <c r="A169" s="167"/>
      <c r="B169" s="253"/>
      <c r="C169" s="253"/>
      <c r="D169" s="253"/>
      <c r="E169" s="253"/>
      <c r="F169" s="253"/>
      <c r="G169" s="253"/>
      <c r="H169" s="167"/>
      <c r="I169" s="167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165"/>
      <c r="Y169" s="46"/>
    </row>
    <row r="170" spans="1:25" s="34" customFormat="1" ht="20.25">
      <c r="A170" s="167"/>
      <c r="B170" s="253"/>
      <c r="C170" s="253"/>
      <c r="D170" s="253"/>
      <c r="E170" s="253"/>
      <c r="F170" s="253"/>
      <c r="G170" s="253"/>
      <c r="H170" s="167"/>
      <c r="I170" s="167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165"/>
      <c r="Y170" s="46"/>
    </row>
    <row r="171" spans="1:25" s="34" customFormat="1" ht="20.25">
      <c r="A171" s="164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5"/>
      <c r="Y171" s="46"/>
    </row>
    <row r="172" spans="1:25" s="34" customFormat="1" ht="20.25">
      <c r="A172" s="167"/>
      <c r="B172" s="253"/>
      <c r="C172" s="253"/>
      <c r="D172" s="253"/>
      <c r="E172" s="253"/>
      <c r="F172" s="253"/>
      <c r="G172" s="253"/>
      <c r="H172" s="167"/>
      <c r="I172" s="167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165"/>
      <c r="Y172" s="46"/>
    </row>
    <row r="173" spans="1:25" s="34" customFormat="1" ht="20.25">
      <c r="A173" s="167"/>
      <c r="B173" s="253"/>
      <c r="C173" s="253"/>
      <c r="D173" s="253"/>
      <c r="E173" s="253"/>
      <c r="F173" s="253"/>
      <c r="G173" s="253"/>
      <c r="H173" s="167"/>
      <c r="I173" s="167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165"/>
      <c r="Y173" s="46"/>
    </row>
    <row r="174" spans="1:25" s="34" customFormat="1" ht="20.25">
      <c r="A174" s="167"/>
      <c r="B174" s="253"/>
      <c r="C174" s="253"/>
      <c r="D174" s="253"/>
      <c r="E174" s="253"/>
      <c r="F174" s="253"/>
      <c r="G174" s="253"/>
      <c r="H174" s="167"/>
      <c r="I174" s="167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165"/>
      <c r="Y174" s="46"/>
    </row>
    <row r="175" spans="1:25" s="34" customFormat="1" ht="20.25">
      <c r="A175" s="164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5"/>
      <c r="Y175" s="46"/>
    </row>
    <row r="176" spans="1:25" s="34" customFormat="1" ht="20.25">
      <c r="A176" s="167"/>
      <c r="B176" s="253"/>
      <c r="C176" s="253"/>
      <c r="D176" s="253"/>
      <c r="E176" s="253"/>
      <c r="F176" s="253"/>
      <c r="G176" s="253"/>
      <c r="H176" s="167"/>
      <c r="I176" s="167"/>
      <c r="J176" s="253"/>
      <c r="K176" s="253"/>
      <c r="L176" s="253"/>
      <c r="M176" s="253"/>
      <c r="N176" s="167"/>
      <c r="O176" s="167"/>
      <c r="P176" s="253"/>
      <c r="Q176" s="253"/>
      <c r="R176" s="253"/>
      <c r="S176" s="253"/>
      <c r="T176" s="167"/>
      <c r="U176" s="167"/>
      <c r="V176" s="253"/>
      <c r="W176" s="253"/>
      <c r="X176" s="165"/>
      <c r="Y176" s="46"/>
    </row>
    <row r="177" spans="1:25" s="34" customFormat="1" ht="20.25">
      <c r="A177" s="167"/>
      <c r="B177" s="253"/>
      <c r="C177" s="253"/>
      <c r="D177" s="253"/>
      <c r="E177" s="253"/>
      <c r="F177" s="253"/>
      <c r="G177" s="253"/>
      <c r="H177" s="167"/>
      <c r="I177" s="167"/>
      <c r="J177" s="253"/>
      <c r="K177" s="253"/>
      <c r="L177" s="253"/>
      <c r="M177" s="253"/>
      <c r="N177" s="167"/>
      <c r="O177" s="167"/>
      <c r="P177" s="253"/>
      <c r="Q177" s="253"/>
      <c r="R177" s="253"/>
      <c r="S177" s="253"/>
      <c r="T177" s="167"/>
      <c r="U177" s="167"/>
      <c r="V177" s="253"/>
      <c r="W177" s="253"/>
      <c r="X177" s="165"/>
      <c r="Y177" s="46"/>
    </row>
    <row r="178" spans="1:25" s="34" customFormat="1" ht="20.25">
      <c r="A178" s="167"/>
      <c r="B178" s="253"/>
      <c r="C178" s="253"/>
      <c r="D178" s="253"/>
      <c r="E178" s="253"/>
      <c r="F178" s="253"/>
      <c r="G178" s="253"/>
      <c r="H178" s="166"/>
      <c r="I178" s="166"/>
      <c r="J178" s="253"/>
      <c r="K178" s="253"/>
      <c r="L178" s="253"/>
      <c r="M178" s="253"/>
      <c r="N178" s="166"/>
      <c r="O178" s="166"/>
      <c r="P178" s="253"/>
      <c r="Q178" s="253"/>
      <c r="R178" s="253"/>
      <c r="S178" s="253"/>
      <c r="T178" s="166"/>
      <c r="U178" s="166"/>
      <c r="V178" s="253"/>
      <c r="W178" s="253"/>
      <c r="X178" s="165"/>
      <c r="Y178" s="46"/>
    </row>
    <row r="179" spans="1:25" s="34" customFormat="1" ht="20.25">
      <c r="A179" s="164"/>
      <c r="B179" s="254"/>
      <c r="C179" s="254"/>
      <c r="D179" s="254"/>
      <c r="E179" s="254"/>
      <c r="F179" s="254"/>
      <c r="G179" s="254"/>
      <c r="H179" s="164"/>
      <c r="I179" s="164"/>
      <c r="J179" s="254"/>
      <c r="K179" s="254"/>
      <c r="L179" s="254"/>
      <c r="M179" s="254"/>
      <c r="N179" s="164"/>
      <c r="O179" s="164"/>
      <c r="P179" s="254"/>
      <c r="Q179" s="254"/>
      <c r="R179" s="254"/>
      <c r="S179" s="254"/>
      <c r="T179" s="164"/>
      <c r="U179" s="164"/>
      <c r="V179" s="254"/>
      <c r="W179" s="254"/>
      <c r="X179" s="165"/>
      <c r="Y179" s="46"/>
    </row>
    <row r="180" spans="1:25" s="34" customFormat="1" ht="27.75">
      <c r="A180" s="168"/>
      <c r="B180" s="254"/>
      <c r="C180" s="254"/>
      <c r="D180" s="254"/>
      <c r="E180" s="254"/>
      <c r="F180" s="254"/>
      <c r="G180" s="254"/>
      <c r="H180" s="164"/>
      <c r="I180" s="164"/>
      <c r="J180" s="254"/>
      <c r="K180" s="254"/>
      <c r="L180" s="254"/>
      <c r="M180" s="254"/>
      <c r="N180" s="164"/>
      <c r="O180" s="164"/>
      <c r="P180" s="254"/>
      <c r="Q180" s="254"/>
      <c r="R180" s="254"/>
      <c r="S180" s="254"/>
      <c r="T180" s="164"/>
      <c r="U180" s="164"/>
      <c r="V180" s="254"/>
      <c r="W180" s="254"/>
      <c r="X180" s="165"/>
      <c r="Y180" s="46"/>
    </row>
    <row r="181" spans="1:25" s="34" customFormat="1" ht="20.25">
      <c r="A181" s="167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165"/>
      <c r="Y181" s="46"/>
    </row>
    <row r="182" spans="1:25" s="34" customFormat="1" ht="20.25">
      <c r="A182" s="167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165"/>
      <c r="Y182" s="46"/>
    </row>
    <row r="183" spans="1:25" s="34" customFormat="1" ht="20.25">
      <c r="A183" s="164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3"/>
      <c r="W183" s="253"/>
      <c r="X183" s="165"/>
      <c r="Y183" s="46"/>
    </row>
    <row r="184" spans="1:25" s="34" customFormat="1" ht="20.25">
      <c r="A184" s="16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3"/>
      <c r="W184" s="253"/>
      <c r="X184" s="165"/>
      <c r="Y184" s="46"/>
    </row>
    <row r="185" spans="1:25" s="34" customFormat="1" ht="20.25">
      <c r="A185" s="167"/>
      <c r="B185" s="167"/>
      <c r="C185" s="167"/>
      <c r="D185" s="253"/>
      <c r="E185" s="253"/>
      <c r="F185" s="253"/>
      <c r="G185" s="253"/>
      <c r="H185" s="167"/>
      <c r="I185" s="167"/>
      <c r="J185" s="253"/>
      <c r="K185" s="253"/>
      <c r="L185" s="253"/>
      <c r="M185" s="253"/>
      <c r="N185" s="167"/>
      <c r="O185" s="167"/>
      <c r="P185" s="253"/>
      <c r="Q185" s="253"/>
      <c r="R185" s="253"/>
      <c r="S185" s="253"/>
      <c r="T185" s="167"/>
      <c r="U185" s="167"/>
      <c r="V185" s="253"/>
      <c r="W185" s="253"/>
      <c r="X185" s="165"/>
      <c r="Y185" s="46"/>
    </row>
    <row r="186" spans="1:25" s="34" customFormat="1" ht="20.25">
      <c r="A186" s="167"/>
      <c r="B186" s="167"/>
      <c r="C186" s="167"/>
      <c r="D186" s="253"/>
      <c r="E186" s="253"/>
      <c r="F186" s="253"/>
      <c r="G186" s="253"/>
      <c r="H186" s="167"/>
      <c r="I186" s="167"/>
      <c r="J186" s="253"/>
      <c r="K186" s="253"/>
      <c r="L186" s="253"/>
      <c r="M186" s="253"/>
      <c r="N186" s="167"/>
      <c r="O186" s="167"/>
      <c r="P186" s="253"/>
      <c r="Q186" s="253"/>
      <c r="R186" s="253"/>
      <c r="S186" s="253"/>
      <c r="T186" s="167"/>
      <c r="U186" s="167"/>
      <c r="V186" s="253"/>
      <c r="W186" s="253"/>
      <c r="X186" s="165"/>
      <c r="Y186" s="46"/>
    </row>
    <row r="187" spans="1:25" s="34" customFormat="1" ht="20.25">
      <c r="A187" s="167"/>
      <c r="B187" s="166"/>
      <c r="C187" s="166"/>
      <c r="D187" s="253"/>
      <c r="E187" s="253"/>
      <c r="F187" s="253"/>
      <c r="G187" s="253"/>
      <c r="H187" s="166"/>
      <c r="I187" s="166"/>
      <c r="J187" s="253"/>
      <c r="K187" s="253"/>
      <c r="L187" s="253"/>
      <c r="M187" s="253"/>
      <c r="N187" s="166"/>
      <c r="O187" s="166"/>
      <c r="P187" s="253"/>
      <c r="Q187" s="253"/>
      <c r="R187" s="253"/>
      <c r="S187" s="253"/>
      <c r="T187" s="166"/>
      <c r="U187" s="166"/>
      <c r="V187" s="253"/>
      <c r="W187" s="253"/>
      <c r="X187" s="165"/>
      <c r="Y187" s="46"/>
    </row>
    <row r="188" spans="1:25" s="34" customFormat="1" ht="20.25">
      <c r="A188" s="16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3"/>
      <c r="W188" s="253"/>
      <c r="X188" s="165"/>
      <c r="Y188" s="46"/>
    </row>
    <row r="189" spans="1:25" s="34" customFormat="1" ht="27.75">
      <c r="A189" s="168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3"/>
      <c r="W189" s="253"/>
      <c r="X189" s="165"/>
      <c r="Y189" s="46"/>
    </row>
    <row r="190" spans="1:25" s="34" customFormat="1" ht="20.25">
      <c r="A190" s="167"/>
      <c r="B190" s="167"/>
      <c r="C190" s="167"/>
      <c r="D190" s="253"/>
      <c r="E190" s="253"/>
      <c r="F190" s="253"/>
      <c r="G190" s="253"/>
      <c r="H190" s="167"/>
      <c r="I190" s="167"/>
      <c r="J190" s="253"/>
      <c r="K190" s="253"/>
      <c r="L190" s="253"/>
      <c r="M190" s="253"/>
      <c r="N190" s="167"/>
      <c r="O190" s="167"/>
      <c r="P190" s="253"/>
      <c r="Q190" s="253"/>
      <c r="R190" s="253"/>
      <c r="S190" s="253"/>
      <c r="T190" s="167"/>
      <c r="U190" s="167"/>
      <c r="V190" s="253"/>
      <c r="W190" s="253"/>
      <c r="X190" s="165"/>
      <c r="Y190" s="46"/>
    </row>
    <row r="191" spans="1:25" s="34" customFormat="1" ht="20.25">
      <c r="A191" s="167"/>
      <c r="B191" s="167"/>
      <c r="C191" s="167"/>
      <c r="D191" s="253"/>
      <c r="E191" s="253"/>
      <c r="F191" s="253"/>
      <c r="G191" s="253"/>
      <c r="H191" s="166"/>
      <c r="I191" s="166"/>
      <c r="J191" s="253"/>
      <c r="K191" s="253"/>
      <c r="L191" s="253"/>
      <c r="M191" s="253"/>
      <c r="N191" s="166"/>
      <c r="O191" s="166"/>
      <c r="P191" s="253"/>
      <c r="Q191" s="253"/>
      <c r="R191" s="253"/>
      <c r="S191" s="253"/>
      <c r="T191" s="166"/>
      <c r="U191" s="166"/>
      <c r="V191" s="253"/>
      <c r="W191" s="253"/>
      <c r="X191" s="165"/>
      <c r="Y191" s="46"/>
    </row>
    <row r="192" spans="1:25" s="34" customFormat="1" ht="20.25">
      <c r="A192" s="167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7"/>
      <c r="W192" s="167"/>
      <c r="X192" s="165"/>
      <c r="Y192" s="46"/>
    </row>
    <row r="193" spans="1:25" s="34" customFormat="1" ht="20.25">
      <c r="A193" s="16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3"/>
      <c r="W193" s="253"/>
      <c r="X193" s="165"/>
      <c r="Y193" s="46"/>
    </row>
    <row r="194" spans="1:25" s="34" customFormat="1" ht="27.75">
      <c r="A194" s="168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3"/>
      <c r="W194" s="253"/>
      <c r="X194" s="165"/>
      <c r="Y194" s="46"/>
    </row>
    <row r="195" spans="1:25" s="34" customFormat="1" ht="20.25">
      <c r="A195" s="167"/>
      <c r="B195" s="167"/>
      <c r="C195" s="167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165"/>
      <c r="Y195" s="46"/>
    </row>
    <row r="196" spans="1:25" s="34" customFormat="1" ht="20.25">
      <c r="A196" s="167"/>
      <c r="B196" s="167"/>
      <c r="C196" s="167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165"/>
      <c r="Y196" s="46"/>
    </row>
    <row r="197" spans="1:25" s="34" customFormat="1" ht="20.25">
      <c r="A197" s="167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7"/>
      <c r="W197" s="167"/>
      <c r="X197" s="165"/>
      <c r="Y197" s="46"/>
    </row>
    <row r="198" spans="1:25" s="34" customFormat="1" ht="20.25">
      <c r="A198" s="16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3"/>
      <c r="W198" s="253"/>
      <c r="X198" s="165"/>
      <c r="Y198" s="46"/>
    </row>
    <row r="199" spans="1:25" s="34" customFormat="1" ht="27.75">
      <c r="A199" s="168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3"/>
      <c r="W199" s="253"/>
      <c r="X199" s="165"/>
      <c r="Y199" s="46"/>
    </row>
    <row r="200" spans="1:25" s="34" customFormat="1" ht="20.25">
      <c r="A200" s="167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165"/>
      <c r="Y200" s="46"/>
    </row>
    <row r="201" spans="1:25" s="34" customFormat="1" ht="20.25">
      <c r="A201" s="167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165"/>
      <c r="Y201" s="46"/>
    </row>
    <row r="202" spans="1:25" s="34" customFormat="1" ht="20.25">
      <c r="A202" s="164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165"/>
      <c r="Y202" s="46"/>
    </row>
    <row r="203" spans="1:25" s="34" customFormat="1" ht="20.25">
      <c r="A203" s="16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3"/>
      <c r="W203" s="253"/>
      <c r="X203" s="165"/>
      <c r="Y203" s="46"/>
    </row>
    <row r="204" spans="1:25" s="34" customFormat="1" ht="27.75">
      <c r="A204" s="168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3"/>
      <c r="W204" s="253"/>
      <c r="X204" s="165"/>
      <c r="Y204" s="46"/>
    </row>
    <row r="205" spans="1:25" s="34" customFormat="1" ht="20.25">
      <c r="A205" s="167"/>
      <c r="B205" s="253"/>
      <c r="C205" s="253"/>
      <c r="D205" s="253"/>
      <c r="E205" s="253"/>
      <c r="F205" s="253"/>
      <c r="G205" s="253"/>
      <c r="H205" s="167"/>
      <c r="I205" s="167"/>
      <c r="J205" s="253"/>
      <c r="K205" s="253"/>
      <c r="L205" s="253"/>
      <c r="M205" s="253"/>
      <c r="N205" s="167"/>
      <c r="O205" s="167"/>
      <c r="P205" s="253"/>
      <c r="Q205" s="253"/>
      <c r="R205" s="253"/>
      <c r="S205" s="253"/>
      <c r="T205" s="167"/>
      <c r="U205" s="167"/>
      <c r="V205" s="253"/>
      <c r="W205" s="253"/>
      <c r="X205" s="165"/>
      <c r="Y205" s="46"/>
    </row>
    <row r="206" spans="1:25" s="34" customFormat="1" ht="20.25">
      <c r="A206" s="164"/>
      <c r="B206" s="253"/>
      <c r="C206" s="253"/>
      <c r="D206" s="253"/>
      <c r="E206" s="253"/>
      <c r="F206" s="253"/>
      <c r="G206" s="253"/>
      <c r="H206" s="167"/>
      <c r="I206" s="167"/>
      <c r="J206" s="253"/>
      <c r="K206" s="253"/>
      <c r="L206" s="253"/>
      <c r="M206" s="253"/>
      <c r="N206" s="167"/>
      <c r="O206" s="167"/>
      <c r="P206" s="253"/>
      <c r="Q206" s="253"/>
      <c r="R206" s="253"/>
      <c r="S206" s="253"/>
      <c r="T206" s="167"/>
      <c r="U206" s="167"/>
      <c r="V206" s="253"/>
      <c r="W206" s="253"/>
      <c r="X206" s="165"/>
      <c r="Y206" s="46"/>
    </row>
    <row r="207" spans="1:25" s="34" customFormat="1" ht="20.25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3"/>
      <c r="W207" s="253"/>
      <c r="X207" s="165"/>
      <c r="Y207" s="46"/>
    </row>
    <row r="208" spans="1:25" s="34" customFormat="1" ht="20.25">
      <c r="A208" s="254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3"/>
      <c r="W208" s="253"/>
      <c r="X208" s="165"/>
      <c r="Y208" s="46"/>
    </row>
    <row r="209" spans="1:25" s="34" customFormat="1" ht="20.25">
      <c r="A209" s="167"/>
      <c r="B209" s="253"/>
      <c r="C209" s="253"/>
      <c r="D209" s="253"/>
      <c r="E209" s="253"/>
      <c r="F209" s="253"/>
      <c r="G209" s="253"/>
      <c r="H209" s="167"/>
      <c r="I209" s="167"/>
      <c r="J209" s="253"/>
      <c r="K209" s="253"/>
      <c r="L209" s="253"/>
      <c r="M209" s="253"/>
      <c r="N209" s="167"/>
      <c r="O209" s="167"/>
      <c r="P209" s="253"/>
      <c r="Q209" s="253"/>
      <c r="R209" s="253"/>
      <c r="S209" s="253"/>
      <c r="T209" s="167"/>
      <c r="U209" s="167"/>
      <c r="V209" s="253"/>
      <c r="W209" s="253"/>
      <c r="X209" s="165"/>
      <c r="Y209" s="46"/>
    </row>
    <row r="210" spans="1:25" s="34" customFormat="1" ht="20.25">
      <c r="A210" s="167"/>
      <c r="B210" s="253"/>
      <c r="C210" s="253"/>
      <c r="D210" s="253"/>
      <c r="E210" s="253"/>
      <c r="F210" s="253"/>
      <c r="G210" s="253"/>
      <c r="H210" s="167"/>
      <c r="I210" s="167"/>
      <c r="J210" s="253"/>
      <c r="K210" s="253"/>
      <c r="L210" s="253"/>
      <c r="M210" s="253"/>
      <c r="N210" s="167"/>
      <c r="O210" s="167"/>
      <c r="P210" s="253"/>
      <c r="Q210" s="253"/>
      <c r="R210" s="253"/>
      <c r="S210" s="253"/>
      <c r="T210" s="167"/>
      <c r="U210" s="167"/>
      <c r="V210" s="253"/>
      <c r="W210" s="253"/>
      <c r="X210" s="165"/>
      <c r="Y210" s="46"/>
    </row>
    <row r="211" spans="1:25" s="34" customFormat="1" ht="20.25">
      <c r="A211" s="164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165"/>
      <c r="Y211" s="46"/>
    </row>
    <row r="212" spans="1:25" s="34" customFormat="1" ht="20.25">
      <c r="A212" s="164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165"/>
      <c r="Y212" s="46"/>
    </row>
    <row r="213" spans="1:25" s="34" customFormat="1" ht="20.25">
      <c r="A213" s="167"/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165"/>
      <c r="Y213" s="46"/>
    </row>
    <row r="214" spans="1:25" s="34" customFormat="1" ht="20.25">
      <c r="A214" s="164"/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165"/>
      <c r="Y214" s="46"/>
    </row>
    <row r="215" spans="1:25" s="34" customFormat="1" ht="20.25">
      <c r="A215" s="164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3"/>
      <c r="W215" s="253"/>
      <c r="X215" s="165"/>
      <c r="Y215" s="46"/>
    </row>
    <row r="216" spans="1:25" s="34" customFormat="1" ht="27.75">
      <c r="A216" s="168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3"/>
      <c r="W216" s="253"/>
      <c r="X216" s="165"/>
      <c r="Y216" s="46"/>
    </row>
    <row r="217" spans="1:25" s="34" customFormat="1" ht="20.25">
      <c r="A217" s="167"/>
      <c r="B217" s="253"/>
      <c r="C217" s="253"/>
      <c r="D217" s="253"/>
      <c r="E217" s="253"/>
      <c r="F217" s="253"/>
      <c r="G217" s="253"/>
      <c r="H217" s="167"/>
      <c r="I217" s="167"/>
      <c r="J217" s="253"/>
      <c r="K217" s="253"/>
      <c r="L217" s="253"/>
      <c r="M217" s="253"/>
      <c r="N217" s="167"/>
      <c r="O217" s="167"/>
      <c r="P217" s="253"/>
      <c r="Q217" s="253"/>
      <c r="R217" s="253"/>
      <c r="S217" s="253"/>
      <c r="T217" s="167"/>
      <c r="U217" s="167"/>
      <c r="V217" s="253"/>
      <c r="W217" s="253"/>
      <c r="X217" s="165"/>
      <c r="Y217" s="46"/>
    </row>
    <row r="218" spans="1:25" s="34" customFormat="1" ht="20.25">
      <c r="A218" s="167"/>
      <c r="B218" s="253"/>
      <c r="C218" s="253"/>
      <c r="D218" s="253"/>
      <c r="E218" s="253"/>
      <c r="F218" s="253"/>
      <c r="G218" s="253"/>
      <c r="H218" s="167"/>
      <c r="I218" s="167"/>
      <c r="J218" s="253"/>
      <c r="K218" s="253"/>
      <c r="L218" s="253"/>
      <c r="M218" s="253"/>
      <c r="N218" s="167"/>
      <c r="O218" s="167"/>
      <c r="P218" s="253"/>
      <c r="Q218" s="253"/>
      <c r="R218" s="253"/>
      <c r="S218" s="253"/>
      <c r="T218" s="167"/>
      <c r="U218" s="167"/>
      <c r="V218" s="253"/>
      <c r="W218" s="253"/>
      <c r="X218" s="165"/>
      <c r="Y218" s="46"/>
    </row>
    <row r="219" spans="1:25" s="34" customFormat="1" ht="20.25">
      <c r="A219" s="167"/>
      <c r="B219" s="253"/>
      <c r="C219" s="253"/>
      <c r="D219" s="253"/>
      <c r="E219" s="253"/>
      <c r="F219" s="253"/>
      <c r="G219" s="253"/>
      <c r="H219" s="166"/>
      <c r="I219" s="166"/>
      <c r="J219" s="253"/>
      <c r="K219" s="253"/>
      <c r="L219" s="253"/>
      <c r="M219" s="253"/>
      <c r="N219" s="166"/>
      <c r="O219" s="166"/>
      <c r="P219" s="253"/>
      <c r="Q219" s="253"/>
      <c r="R219" s="253"/>
      <c r="S219" s="253"/>
      <c r="T219" s="166"/>
      <c r="U219" s="166"/>
      <c r="V219" s="253"/>
      <c r="W219" s="253"/>
      <c r="X219" s="165"/>
      <c r="Y219" s="46"/>
    </row>
    <row r="220" spans="1:25" s="34" customFormat="1" ht="20.25">
      <c r="A220" s="167"/>
      <c r="B220" s="253"/>
      <c r="C220" s="253"/>
      <c r="D220" s="253"/>
      <c r="E220" s="253"/>
      <c r="F220" s="253"/>
      <c r="G220" s="253"/>
      <c r="H220" s="166"/>
      <c r="I220" s="166"/>
      <c r="J220" s="253"/>
      <c r="K220" s="253"/>
      <c r="L220" s="253"/>
      <c r="M220" s="253"/>
      <c r="N220" s="166"/>
      <c r="O220" s="166"/>
      <c r="P220" s="253"/>
      <c r="Q220" s="253"/>
      <c r="R220" s="253"/>
      <c r="S220" s="253"/>
      <c r="T220" s="166"/>
      <c r="U220" s="166"/>
      <c r="V220" s="253"/>
      <c r="W220" s="253"/>
      <c r="X220" s="165"/>
      <c r="Y220" s="46"/>
    </row>
    <row r="221" spans="1:25" s="34" customFormat="1" ht="20.25">
      <c r="A221" s="16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165"/>
      <c r="Y221" s="46"/>
    </row>
    <row r="222" spans="1:25" s="34" customFormat="1" ht="27.75">
      <c r="A222" s="168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165"/>
      <c r="Y222" s="46"/>
    </row>
    <row r="223" spans="1:25" s="34" customFormat="1" ht="20.25">
      <c r="A223" s="167"/>
      <c r="B223" s="253"/>
      <c r="C223" s="253"/>
      <c r="D223" s="253"/>
      <c r="E223" s="253"/>
      <c r="F223" s="253"/>
      <c r="G223" s="253"/>
      <c r="H223" s="167"/>
      <c r="I223" s="167"/>
      <c r="J223" s="253"/>
      <c r="K223" s="253"/>
      <c r="L223" s="253"/>
      <c r="M223" s="253"/>
      <c r="N223" s="167"/>
      <c r="O223" s="167"/>
      <c r="P223" s="253"/>
      <c r="Q223" s="253"/>
      <c r="R223" s="253"/>
      <c r="S223" s="253"/>
      <c r="T223" s="167"/>
      <c r="U223" s="167"/>
      <c r="V223" s="253"/>
      <c r="W223" s="253"/>
      <c r="X223" s="165"/>
      <c r="Y223" s="46"/>
    </row>
    <row r="224" spans="1:25" s="34" customFormat="1" ht="20.25">
      <c r="A224" s="167"/>
      <c r="B224" s="253"/>
      <c r="C224" s="253"/>
      <c r="D224" s="253"/>
      <c r="E224" s="253"/>
      <c r="F224" s="253"/>
      <c r="G224" s="253"/>
      <c r="H224" s="167"/>
      <c r="I224" s="167"/>
      <c r="J224" s="253"/>
      <c r="K224" s="253"/>
      <c r="L224" s="253"/>
      <c r="M224" s="253"/>
      <c r="N224" s="167"/>
      <c r="O224" s="167"/>
      <c r="P224" s="253"/>
      <c r="Q224" s="253"/>
      <c r="R224" s="253"/>
      <c r="S224" s="253"/>
      <c r="T224" s="167"/>
      <c r="U224" s="167"/>
      <c r="V224" s="253"/>
      <c r="W224" s="253"/>
      <c r="X224" s="165"/>
      <c r="Y224" s="46"/>
    </row>
    <row r="225" spans="1:25" s="34" customFormat="1" ht="20.25">
      <c r="A225" s="167"/>
      <c r="B225" s="253"/>
      <c r="C225" s="253"/>
      <c r="D225" s="253"/>
      <c r="E225" s="253"/>
      <c r="F225" s="253"/>
      <c r="G225" s="253"/>
      <c r="H225" s="166"/>
      <c r="I225" s="166"/>
      <c r="J225" s="253"/>
      <c r="K225" s="253"/>
      <c r="L225" s="253"/>
      <c r="M225" s="253"/>
      <c r="N225" s="166"/>
      <c r="O225" s="166"/>
      <c r="P225" s="253"/>
      <c r="Q225" s="253"/>
      <c r="R225" s="253"/>
      <c r="S225" s="253"/>
      <c r="T225" s="166"/>
      <c r="U225" s="166"/>
      <c r="V225" s="253"/>
      <c r="W225" s="253"/>
      <c r="X225" s="165"/>
      <c r="Y225" s="46"/>
    </row>
    <row r="226" spans="1:25" s="34" customFormat="1" ht="20.25">
      <c r="A226" s="167"/>
      <c r="B226" s="253"/>
      <c r="C226" s="253"/>
      <c r="D226" s="253"/>
      <c r="E226" s="253"/>
      <c r="F226" s="253"/>
      <c r="G226" s="253"/>
      <c r="H226" s="166"/>
      <c r="I226" s="166"/>
      <c r="J226" s="253"/>
      <c r="K226" s="253"/>
      <c r="L226" s="253"/>
      <c r="M226" s="253"/>
      <c r="N226" s="166"/>
      <c r="O226" s="166"/>
      <c r="P226" s="253"/>
      <c r="Q226" s="253"/>
      <c r="R226" s="253"/>
      <c r="S226" s="253"/>
      <c r="T226" s="166"/>
      <c r="U226" s="166"/>
      <c r="V226" s="253"/>
      <c r="W226" s="253"/>
      <c r="X226" s="165"/>
      <c r="Y226" s="46"/>
    </row>
    <row r="227" spans="1:25" s="34" customFormat="1" ht="20.25">
      <c r="A227" s="164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5"/>
      <c r="X227" s="165"/>
      <c r="Y227" s="46"/>
    </row>
    <row r="228" spans="1:25" s="34" customFormat="1" ht="27.75">
      <c r="A228" s="168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5"/>
      <c r="X228" s="165"/>
      <c r="Y228" s="46"/>
    </row>
    <row r="229" spans="1:25" s="34" customFormat="1" ht="20.25">
      <c r="A229" s="253"/>
      <c r="B229" s="253"/>
      <c r="C229" s="253"/>
      <c r="D229" s="253"/>
      <c r="E229" s="253"/>
      <c r="F229" s="253"/>
      <c r="G229" s="253"/>
      <c r="H229" s="167"/>
      <c r="I229" s="167"/>
      <c r="J229" s="253"/>
      <c r="K229" s="253"/>
      <c r="L229" s="253"/>
      <c r="M229" s="253"/>
      <c r="N229" s="167"/>
      <c r="O229" s="167"/>
      <c r="P229" s="253"/>
      <c r="Q229" s="253"/>
      <c r="R229" s="253"/>
      <c r="S229" s="253"/>
      <c r="T229" s="167"/>
      <c r="U229" s="167"/>
      <c r="V229" s="253"/>
      <c r="W229" s="253"/>
      <c r="X229" s="165"/>
      <c r="Y229" s="46"/>
    </row>
    <row r="230" spans="1:25" s="34" customFormat="1" ht="20.25">
      <c r="A230" s="253"/>
      <c r="B230" s="253"/>
      <c r="C230" s="253"/>
      <c r="D230" s="253"/>
      <c r="E230" s="253"/>
      <c r="F230" s="253"/>
      <c r="G230" s="253"/>
      <c r="H230" s="167"/>
      <c r="I230" s="167"/>
      <c r="J230" s="253"/>
      <c r="K230" s="253"/>
      <c r="L230" s="253"/>
      <c r="M230" s="253"/>
      <c r="N230" s="167"/>
      <c r="O230" s="167"/>
      <c r="P230" s="253"/>
      <c r="Q230" s="253"/>
      <c r="R230" s="253"/>
      <c r="S230" s="253"/>
      <c r="T230" s="167"/>
      <c r="U230" s="167"/>
      <c r="V230" s="253"/>
      <c r="W230" s="253"/>
      <c r="X230" s="165"/>
      <c r="Y230" s="46"/>
    </row>
    <row r="231" spans="1:25" s="34" customFormat="1" ht="20.25">
      <c r="A231" s="164"/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165"/>
      <c r="Y231" s="46"/>
    </row>
    <row r="232" spans="1:25" s="34" customFormat="1" ht="27.75">
      <c r="A232" s="168"/>
      <c r="B232" s="254"/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165"/>
      <c r="Y232" s="46"/>
    </row>
    <row r="233" spans="1:25" s="34" customFormat="1" ht="20.25">
      <c r="A233" s="165"/>
      <c r="B233" s="165"/>
      <c r="C233" s="165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5"/>
      <c r="Y233" s="46"/>
    </row>
    <row r="234" spans="1:25" s="34" customFormat="1" ht="20.25">
      <c r="A234" s="165"/>
      <c r="B234" s="165"/>
      <c r="C234" s="165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5"/>
      <c r="Y234" s="46"/>
    </row>
    <row r="235" spans="1:25" s="34" customFormat="1" ht="20.25">
      <c r="A235" s="165"/>
      <c r="B235" s="165"/>
      <c r="C235" s="165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5"/>
      <c r="Y235" s="46"/>
    </row>
    <row r="236" spans="1:25" s="34" customFormat="1" ht="20.25">
      <c r="A236" s="165"/>
      <c r="B236" s="165"/>
      <c r="C236" s="165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5"/>
      <c r="Y236" s="46"/>
    </row>
    <row r="237" spans="1:25" s="34" customFormat="1" ht="20.25">
      <c r="A237" s="165"/>
      <c r="B237" s="165"/>
      <c r="C237" s="165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5"/>
      <c r="Y237" s="46"/>
    </row>
    <row r="238" spans="1:25" s="34" customFormat="1" ht="20.25">
      <c r="A238" s="165"/>
      <c r="B238" s="165"/>
      <c r="C238" s="165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5"/>
      <c r="Y238" s="46"/>
    </row>
    <row r="239" spans="1:25" s="34" customFormat="1" ht="20.25">
      <c r="A239" s="152"/>
      <c r="B239" s="152"/>
      <c r="C239" s="152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52"/>
      <c r="Y239" s="33"/>
    </row>
    <row r="240" spans="1:25" s="34" customFormat="1" ht="20.25">
      <c r="A240" s="152"/>
      <c r="B240" s="152"/>
      <c r="C240" s="152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52"/>
      <c r="Y240" s="33"/>
    </row>
    <row r="241" spans="1:25" s="34" customFormat="1" ht="20.25">
      <c r="A241" s="152"/>
      <c r="B241" s="152"/>
      <c r="C241" s="152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52"/>
      <c r="Y241" s="33"/>
    </row>
    <row r="242" spans="1:25" s="34" customFormat="1" ht="20.25">
      <c r="A242" s="152"/>
      <c r="B242" s="152"/>
      <c r="C242" s="152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52"/>
      <c r="Y242" s="33"/>
    </row>
    <row r="243" spans="1:25" s="34" customFormat="1" ht="20.25">
      <c r="A243" s="152"/>
      <c r="B243" s="152"/>
      <c r="C243" s="152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52"/>
      <c r="Y243" s="33"/>
    </row>
    <row r="244" spans="1:25" s="34" customFormat="1" ht="20.25">
      <c r="A244" s="152"/>
      <c r="B244" s="152"/>
      <c r="C244" s="152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52"/>
      <c r="Y244" s="33"/>
    </row>
    <row r="245" spans="1:25" s="34" customFormat="1" ht="20.25">
      <c r="A245" s="152"/>
      <c r="B245" s="152"/>
      <c r="C245" s="152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52"/>
      <c r="Y245" s="33"/>
    </row>
    <row r="246" spans="1:25" s="34" customFormat="1" ht="20.25">
      <c r="A246" s="152"/>
      <c r="B246" s="152"/>
      <c r="C246" s="152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52"/>
      <c r="Y246" s="33"/>
    </row>
    <row r="247" spans="1:25" s="34" customFormat="1" ht="20.25">
      <c r="A247" s="152"/>
      <c r="B247" s="152"/>
      <c r="C247" s="152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52"/>
      <c r="Y247" s="33"/>
    </row>
    <row r="248" spans="1:25" s="34" customFormat="1" ht="20.25">
      <c r="A248" s="152"/>
      <c r="B248" s="152"/>
      <c r="C248" s="152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52"/>
      <c r="Y248" s="33"/>
    </row>
    <row r="249" spans="1:25" s="34" customFormat="1" ht="20.25">
      <c r="A249" s="152"/>
      <c r="B249" s="152"/>
      <c r="C249" s="152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52"/>
      <c r="Y249" s="33"/>
    </row>
    <row r="250" spans="1:25" s="34" customFormat="1" ht="20.25">
      <c r="A250" s="152"/>
      <c r="B250" s="152"/>
      <c r="C250" s="152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52"/>
      <c r="Y250" s="33"/>
    </row>
    <row r="251" spans="1:25" s="34" customFormat="1" ht="20.25">
      <c r="A251" s="152"/>
      <c r="B251" s="152"/>
      <c r="C251" s="152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52"/>
      <c r="Y251" s="33"/>
    </row>
    <row r="252" spans="1:25" s="34" customFormat="1" ht="20.25">
      <c r="A252" s="152"/>
      <c r="B252" s="152"/>
      <c r="C252" s="152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52"/>
      <c r="Y252" s="33"/>
    </row>
    <row r="253" spans="1:25" s="34" customFormat="1" ht="20.25">
      <c r="A253" s="152"/>
      <c r="B253" s="152"/>
      <c r="C253" s="152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52"/>
      <c r="Y253" s="33"/>
    </row>
    <row r="254" spans="1:25" s="34" customFormat="1" ht="20.25">
      <c r="A254" s="152"/>
      <c r="B254" s="152"/>
      <c r="C254" s="152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52"/>
      <c r="Y254" s="33"/>
    </row>
    <row r="255" spans="1:25" s="34" customFormat="1" ht="20.25">
      <c r="A255" s="152"/>
      <c r="B255" s="152"/>
      <c r="C255" s="152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52"/>
      <c r="Y255" s="33"/>
    </row>
    <row r="256" spans="1:25" s="34" customFormat="1" ht="20.25">
      <c r="A256" s="152"/>
      <c r="B256" s="152"/>
      <c r="C256" s="152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52"/>
      <c r="Y256" s="33"/>
    </row>
    <row r="257" spans="1:25" s="34" customFormat="1" ht="20.25">
      <c r="A257" s="152"/>
      <c r="B257" s="152"/>
      <c r="C257" s="152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52"/>
      <c r="Y257" s="33"/>
    </row>
    <row r="258" spans="1:25" s="34" customFormat="1" ht="20.25">
      <c r="A258" s="152"/>
      <c r="B258" s="152"/>
      <c r="C258" s="152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52"/>
      <c r="Y258" s="33"/>
    </row>
    <row r="259" spans="1:25" s="34" customFormat="1" ht="20.25">
      <c r="A259" s="152"/>
      <c r="B259" s="152"/>
      <c r="C259" s="152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52"/>
      <c r="Y259" s="33"/>
    </row>
    <row r="260" spans="1:25" s="34" customFormat="1" ht="20.25">
      <c r="A260" s="152"/>
      <c r="B260" s="152"/>
      <c r="C260" s="152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52"/>
      <c r="Y260" s="33"/>
    </row>
    <row r="261" spans="1:25" s="34" customFormat="1" ht="20.25">
      <c r="A261" s="33"/>
      <c r="B261" s="33"/>
      <c r="C261" s="33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3"/>
      <c r="Y261" s="33"/>
    </row>
    <row r="262" spans="1:25" s="34" customFormat="1" ht="20.25">
      <c r="A262" s="33"/>
      <c r="B262" s="33"/>
      <c r="C262" s="33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3"/>
      <c r="Y262" s="33"/>
    </row>
    <row r="263" spans="1:25" s="34" customFormat="1" ht="20.25">
      <c r="A263" s="33"/>
      <c r="B263" s="33"/>
      <c r="C263" s="33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3"/>
      <c r="Y263" s="33"/>
    </row>
    <row r="264" spans="1:25" s="34" customFormat="1" ht="20.25">
      <c r="A264" s="33"/>
      <c r="B264" s="33"/>
      <c r="C264" s="33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3"/>
      <c r="Y264" s="33"/>
    </row>
    <row r="265" spans="1:25" s="34" customFormat="1" ht="20.25">
      <c r="A265" s="33"/>
      <c r="B265" s="33"/>
      <c r="C265" s="33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3"/>
      <c r="Y265" s="33"/>
    </row>
    <row r="266" spans="1:25" s="34" customFormat="1" ht="20.25">
      <c r="A266" s="33"/>
      <c r="B266" s="33"/>
      <c r="C266" s="33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3"/>
      <c r="Y266" s="33"/>
    </row>
    <row r="267" spans="1:25" s="34" customFormat="1" ht="20.25">
      <c r="A267" s="33"/>
      <c r="B267" s="33"/>
      <c r="C267" s="33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3"/>
      <c r="Y267" s="33"/>
    </row>
    <row r="268" spans="1:25" s="34" customFormat="1" ht="20.25">
      <c r="A268" s="33"/>
      <c r="B268" s="33"/>
      <c r="C268" s="33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3"/>
      <c r="Y268" s="33"/>
    </row>
    <row r="269" spans="1:25" s="34" customFormat="1" ht="20.25">
      <c r="A269" s="33"/>
      <c r="B269" s="33"/>
      <c r="C269" s="33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3"/>
      <c r="Y269" s="33"/>
    </row>
    <row r="270" spans="1:25" s="34" customFormat="1" ht="20.25">
      <c r="A270" s="33"/>
      <c r="B270" s="33"/>
      <c r="C270" s="33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3"/>
      <c r="Y270" s="33"/>
    </row>
    <row r="271" spans="1:25" s="34" customFormat="1" ht="20.25">
      <c r="A271" s="33"/>
      <c r="B271" s="33"/>
      <c r="C271" s="33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3"/>
      <c r="Y271" s="33"/>
    </row>
    <row r="272" spans="1:25" s="34" customFormat="1" ht="20.25">
      <c r="A272" s="33"/>
      <c r="B272" s="33"/>
      <c r="C272" s="33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3"/>
      <c r="Y272" s="33"/>
    </row>
    <row r="273" spans="1:25" s="34" customFormat="1" ht="20.25">
      <c r="A273" s="33"/>
      <c r="B273" s="33"/>
      <c r="C273" s="33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3"/>
      <c r="Y273" s="33"/>
    </row>
    <row r="274" spans="1:25" s="34" customFormat="1" ht="20.25">
      <c r="A274" s="33"/>
      <c r="B274" s="33"/>
      <c r="C274" s="33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3"/>
      <c r="Y274" s="33"/>
    </row>
    <row r="275" spans="1:25" s="34" customFormat="1" ht="20.25">
      <c r="A275" s="33"/>
      <c r="B275" s="33"/>
      <c r="C275" s="33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3"/>
      <c r="Y275" s="33"/>
    </row>
    <row r="276" spans="1:25" s="34" customFormat="1" ht="20.25">
      <c r="A276" s="33"/>
      <c r="B276" s="33"/>
      <c r="C276" s="33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3"/>
      <c r="Y276" s="33"/>
    </row>
    <row r="277" spans="1:25" s="34" customFormat="1" ht="20.25">
      <c r="A277" s="33"/>
      <c r="B277" s="33"/>
      <c r="C277" s="33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3"/>
      <c r="Y277" s="33"/>
    </row>
    <row r="278" spans="1:25" s="34" customFormat="1" ht="20.25">
      <c r="A278" s="33"/>
      <c r="B278" s="33"/>
      <c r="C278" s="3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3"/>
      <c r="Y278" s="33"/>
    </row>
    <row r="279" spans="1:25" s="34" customFormat="1" ht="20.25">
      <c r="A279" s="33"/>
      <c r="B279" s="33"/>
      <c r="C279" s="33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3"/>
      <c r="Y279" s="33"/>
    </row>
    <row r="280" spans="1:25" s="34" customFormat="1" ht="20.25">
      <c r="A280" s="33"/>
      <c r="B280" s="33"/>
      <c r="C280" s="33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3"/>
      <c r="Y280" s="33"/>
    </row>
    <row r="281" spans="1:25" s="34" customFormat="1" ht="20.25">
      <c r="A281" s="33"/>
      <c r="B281" s="33"/>
      <c r="C281" s="3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3"/>
      <c r="Y281" s="33"/>
    </row>
    <row r="282" spans="1:25" s="34" customFormat="1" ht="20.25">
      <c r="A282" s="33"/>
      <c r="B282" s="33"/>
      <c r="C282" s="33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3"/>
      <c r="Y282" s="33"/>
    </row>
    <row r="283" spans="1:25" s="34" customFormat="1" ht="20.25">
      <c r="A283" s="33"/>
      <c r="B283" s="33"/>
      <c r="C283" s="33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3"/>
      <c r="Y283" s="33"/>
    </row>
    <row r="284" spans="1:25" s="34" customFormat="1" ht="20.25">
      <c r="A284" s="33"/>
      <c r="B284" s="33"/>
      <c r="C284" s="3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3"/>
      <c r="Y284" s="33"/>
    </row>
    <row r="285" spans="1:25" s="34" customFormat="1" ht="20.25">
      <c r="A285" s="33"/>
      <c r="B285" s="33"/>
      <c r="C285" s="3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3"/>
      <c r="Y285" s="33"/>
    </row>
    <row r="286" spans="1:25" s="34" customFormat="1" ht="20.25">
      <c r="A286" s="33"/>
      <c r="B286" s="33"/>
      <c r="C286" s="33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3"/>
      <c r="Y286" s="33"/>
    </row>
    <row r="287" spans="1:25" s="34" customFormat="1" ht="20.25">
      <c r="A287" s="33"/>
      <c r="B287" s="33"/>
      <c r="C287" s="33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3"/>
      <c r="Y287" s="33"/>
    </row>
    <row r="288" spans="1:25" s="34" customFormat="1" ht="20.25">
      <c r="A288" s="33"/>
      <c r="B288" s="33"/>
      <c r="C288" s="3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3"/>
      <c r="Y288" s="33"/>
    </row>
    <row r="289" spans="1:25" s="34" customFormat="1" ht="20.25">
      <c r="A289" s="33"/>
      <c r="B289" s="33"/>
      <c r="C289" s="33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3"/>
      <c r="Y289" s="33"/>
    </row>
    <row r="290" spans="1:25" s="34" customFormat="1" ht="20.25">
      <c r="A290" s="33"/>
      <c r="B290" s="33"/>
      <c r="C290" s="3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3"/>
      <c r="Y290" s="33"/>
    </row>
    <row r="291" spans="1:25" s="34" customFormat="1" ht="20.25">
      <c r="A291" s="33"/>
      <c r="B291" s="33"/>
      <c r="C291" s="3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3"/>
      <c r="Y291" s="33"/>
    </row>
    <row r="292" spans="1:25" s="34" customFormat="1" ht="20.25">
      <c r="A292" s="33"/>
      <c r="B292" s="33"/>
      <c r="C292" s="33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3"/>
      <c r="Y292" s="33"/>
    </row>
    <row r="293" spans="1:25" s="34" customFormat="1" ht="20.25">
      <c r="A293" s="33"/>
      <c r="B293" s="33"/>
      <c r="C293" s="33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3"/>
      <c r="Y293" s="33"/>
    </row>
    <row r="294" spans="1:25" s="34" customFormat="1" ht="20.25">
      <c r="A294" s="33"/>
      <c r="B294" s="33"/>
      <c r="C294" s="3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3"/>
      <c r="Y294" s="33"/>
    </row>
    <row r="295" spans="1:25" s="34" customFormat="1" ht="20.25">
      <c r="A295" s="33"/>
      <c r="B295" s="33"/>
      <c r="C295" s="33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3"/>
      <c r="Y295" s="33"/>
    </row>
    <row r="296" spans="1:25" s="34" customFormat="1" ht="20.25">
      <c r="A296" s="33"/>
      <c r="B296" s="33"/>
      <c r="C296" s="33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3"/>
      <c r="Y296" s="33"/>
    </row>
    <row r="297" spans="1:25" s="34" customFormat="1" ht="20.25">
      <c r="A297" s="33"/>
      <c r="B297" s="33"/>
      <c r="C297" s="33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3"/>
      <c r="Y297" s="33"/>
    </row>
    <row r="298" spans="1:25" s="34" customFormat="1" ht="20.25">
      <c r="A298" s="33"/>
      <c r="B298" s="33"/>
      <c r="C298" s="3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3"/>
      <c r="Y298" s="33"/>
    </row>
    <row r="299" spans="1:25" s="34" customFormat="1" ht="20.25">
      <c r="A299" s="33"/>
      <c r="B299" s="33"/>
      <c r="C299" s="33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3"/>
      <c r="Y299" s="33"/>
    </row>
    <row r="300" spans="1:25" s="34" customFormat="1" ht="20.25">
      <c r="A300" s="33"/>
      <c r="B300" s="33"/>
      <c r="C300" s="33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3"/>
      <c r="Y300" s="33"/>
    </row>
    <row r="301" spans="1:25" s="34" customFormat="1" ht="20.25">
      <c r="A301" s="33"/>
      <c r="B301" s="33"/>
      <c r="C301" s="33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3"/>
      <c r="Y301" s="33"/>
    </row>
    <row r="302" spans="1:25" s="34" customFormat="1" ht="20.25">
      <c r="A302" s="33"/>
      <c r="B302" s="33"/>
      <c r="C302" s="33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3"/>
      <c r="Y302" s="33"/>
    </row>
    <row r="303" spans="1:25" s="34" customFormat="1" ht="20.25">
      <c r="A303" s="33"/>
      <c r="B303" s="33"/>
      <c r="C303" s="33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3"/>
      <c r="Y303" s="33"/>
    </row>
    <row r="304" spans="1:25" s="34" customFormat="1" ht="20.25">
      <c r="A304" s="33"/>
      <c r="B304" s="33"/>
      <c r="C304" s="33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3"/>
      <c r="Y304" s="33"/>
    </row>
    <row r="305" spans="1:25" s="34" customFormat="1" ht="20.25">
      <c r="A305" s="33"/>
      <c r="B305" s="33"/>
      <c r="C305" s="33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3"/>
      <c r="Y305" s="33"/>
    </row>
    <row r="306" spans="1:25" s="34" customFormat="1" ht="20.25">
      <c r="A306" s="33"/>
      <c r="B306" s="33"/>
      <c r="C306" s="33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3"/>
      <c r="Y306" s="33"/>
    </row>
    <row r="307" spans="1:25" s="34" customFormat="1" ht="20.25">
      <c r="A307" s="33"/>
      <c r="B307" s="33"/>
      <c r="C307" s="33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3"/>
      <c r="Y307" s="33"/>
    </row>
    <row r="308" spans="1:25" s="34" customFormat="1" ht="20.25">
      <c r="A308" s="33"/>
      <c r="B308" s="33"/>
      <c r="C308" s="33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3"/>
      <c r="Y308" s="33"/>
    </row>
    <row r="309" spans="1:25" s="34" customFormat="1" ht="20.25">
      <c r="A309" s="33"/>
      <c r="B309" s="33"/>
      <c r="C309" s="33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3"/>
      <c r="Y309" s="33"/>
    </row>
    <row r="310" spans="1:25" s="34" customFormat="1" ht="20.25">
      <c r="A310" s="33"/>
      <c r="B310" s="33"/>
      <c r="C310" s="33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3"/>
      <c r="Y310" s="33"/>
    </row>
    <row r="311" spans="1:25" s="34" customFormat="1" ht="20.25">
      <c r="A311" s="33"/>
      <c r="B311" s="33"/>
      <c r="C311" s="33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3"/>
      <c r="Y311" s="33"/>
    </row>
    <row r="312" spans="1:25" s="34" customFormat="1" ht="20.25">
      <c r="A312" s="33"/>
      <c r="B312" s="33"/>
      <c r="C312" s="33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3"/>
      <c r="Y312" s="33"/>
    </row>
    <row r="313" spans="1:25" s="34" customFormat="1" ht="20.25">
      <c r="A313" s="33"/>
      <c r="B313" s="33"/>
      <c r="C313" s="33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3"/>
      <c r="Y313" s="33"/>
    </row>
    <row r="314" spans="1:25" s="34" customFormat="1" ht="20.25">
      <c r="A314" s="33"/>
      <c r="B314" s="33"/>
      <c r="C314" s="33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3"/>
      <c r="Y314" s="33"/>
    </row>
    <row r="315" spans="1:25" s="34" customFormat="1" ht="20.25">
      <c r="A315" s="33"/>
      <c r="B315" s="33"/>
      <c r="C315" s="33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3"/>
      <c r="Y315" s="33"/>
    </row>
    <row r="316" spans="1:25" s="34" customFormat="1" ht="20.25">
      <c r="A316" s="33"/>
      <c r="B316" s="33"/>
      <c r="C316" s="33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3"/>
      <c r="Y316" s="33"/>
    </row>
    <row r="317" spans="1:25" s="34" customFormat="1" ht="20.25">
      <c r="A317" s="33"/>
      <c r="B317" s="33"/>
      <c r="C317" s="33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3"/>
      <c r="Y317" s="33"/>
    </row>
    <row r="318" spans="1:25" s="34" customFormat="1" ht="20.25">
      <c r="A318" s="33"/>
      <c r="B318" s="33"/>
      <c r="C318" s="33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3"/>
      <c r="Y318" s="33"/>
    </row>
    <row r="319" spans="1:25" s="34" customFormat="1" ht="20.25">
      <c r="A319" s="33"/>
      <c r="B319" s="33"/>
      <c r="C319" s="33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3"/>
      <c r="Y319" s="33"/>
    </row>
    <row r="320" spans="1:25" s="34" customFormat="1" ht="20.25">
      <c r="A320" s="33"/>
      <c r="B320" s="33"/>
      <c r="C320" s="33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3"/>
      <c r="Y320" s="33"/>
    </row>
    <row r="321" spans="1:25" s="34" customFormat="1" ht="20.25">
      <c r="A321" s="33"/>
      <c r="B321" s="33"/>
      <c r="C321" s="33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3"/>
      <c r="Y321" s="33"/>
    </row>
    <row r="322" spans="1:25" s="34" customFormat="1" ht="20.25">
      <c r="A322" s="33"/>
      <c r="B322" s="33"/>
      <c r="C322" s="33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3"/>
      <c r="Y322" s="33"/>
    </row>
    <row r="323" spans="1:25" s="34" customFormat="1" ht="20.25">
      <c r="A323" s="33"/>
      <c r="B323" s="33"/>
      <c r="C323" s="33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3"/>
      <c r="Y323" s="33"/>
    </row>
    <row r="324" spans="1:25" s="34" customFormat="1" ht="20.25">
      <c r="A324" s="33"/>
      <c r="B324" s="33"/>
      <c r="C324" s="33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3"/>
      <c r="Y324" s="33"/>
    </row>
    <row r="325" spans="1:25" s="34" customFormat="1" ht="20.25">
      <c r="A325" s="33"/>
      <c r="B325" s="33"/>
      <c r="C325" s="33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3"/>
      <c r="Y325" s="33"/>
    </row>
    <row r="326" spans="1:25" s="34" customFormat="1" ht="20.25">
      <c r="A326" s="33"/>
      <c r="B326" s="33"/>
      <c r="C326" s="33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3"/>
      <c r="Y326" s="33"/>
    </row>
    <row r="327" spans="1:25" s="34" customFormat="1" ht="20.25">
      <c r="A327" s="33"/>
      <c r="B327" s="33"/>
      <c r="C327" s="33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3"/>
      <c r="Y327" s="33"/>
    </row>
    <row r="328" spans="1:25" s="34" customFormat="1" ht="20.25">
      <c r="A328" s="33"/>
      <c r="B328" s="33"/>
      <c r="C328" s="33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3"/>
      <c r="Y328" s="33"/>
    </row>
    <row r="329" spans="1:25" s="34" customFormat="1" ht="20.25">
      <c r="A329" s="33"/>
      <c r="B329" s="33"/>
      <c r="C329" s="33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3"/>
      <c r="Y329" s="33"/>
    </row>
    <row r="330" spans="1:25" s="34" customFormat="1" ht="20.25">
      <c r="A330" s="33"/>
      <c r="B330" s="33"/>
      <c r="C330" s="33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3"/>
      <c r="Y330" s="33"/>
    </row>
    <row r="331" spans="1:25" s="34" customFormat="1" ht="20.25">
      <c r="A331" s="33"/>
      <c r="B331" s="33"/>
      <c r="C331" s="33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3"/>
      <c r="Y331" s="33"/>
    </row>
    <row r="332" spans="1:25" s="34" customFormat="1" ht="20.25">
      <c r="A332" s="33"/>
      <c r="B332" s="33"/>
      <c r="C332" s="33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3"/>
      <c r="Y332" s="33"/>
    </row>
    <row r="333" spans="1:25" s="34" customFormat="1" ht="20.25">
      <c r="A333" s="33"/>
      <c r="B333" s="33"/>
      <c r="C333" s="33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3"/>
      <c r="Y333" s="33"/>
    </row>
    <row r="334" spans="1:25" s="34" customFormat="1" ht="20.25">
      <c r="A334" s="33"/>
      <c r="B334" s="33"/>
      <c r="C334" s="33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3"/>
      <c r="Y334" s="33"/>
    </row>
    <row r="335" spans="1:25" s="34" customFormat="1" ht="20.25">
      <c r="A335" s="33"/>
      <c r="B335" s="33"/>
      <c r="C335" s="33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3"/>
      <c r="Y335" s="33"/>
    </row>
    <row r="336" spans="1:25" s="34" customFormat="1" ht="20.25">
      <c r="A336" s="33"/>
      <c r="B336" s="33"/>
      <c r="C336" s="33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3"/>
      <c r="Y336" s="33"/>
    </row>
    <row r="337" spans="1:25" s="34" customFormat="1" ht="20.25">
      <c r="A337" s="33"/>
      <c r="B337" s="33"/>
      <c r="C337" s="33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3"/>
      <c r="Y337" s="33"/>
    </row>
    <row r="338" spans="1:25" s="34" customFormat="1" ht="20.25">
      <c r="A338" s="33"/>
      <c r="B338" s="33"/>
      <c r="C338" s="33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3"/>
      <c r="Y338" s="33"/>
    </row>
    <row r="339" spans="1:25" s="34" customFormat="1" ht="20.25">
      <c r="A339" s="33"/>
      <c r="B339" s="33"/>
      <c r="C339" s="33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3"/>
      <c r="Y339" s="33"/>
    </row>
    <row r="340" spans="1:25" s="34" customFormat="1" ht="20.25">
      <c r="A340" s="33"/>
      <c r="B340" s="33"/>
      <c r="C340" s="33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3"/>
      <c r="Y340" s="33"/>
    </row>
    <row r="341" spans="1:25" s="34" customFormat="1" ht="20.25">
      <c r="A341" s="33"/>
      <c r="B341" s="33"/>
      <c r="C341" s="33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3"/>
      <c r="Y341" s="33"/>
    </row>
    <row r="342" spans="1:25" s="34" customFormat="1" ht="20.25">
      <c r="A342" s="33"/>
      <c r="B342" s="33"/>
      <c r="C342" s="33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3"/>
      <c r="Y342" s="33"/>
    </row>
    <row r="343" spans="1:25" s="34" customFormat="1" ht="20.25">
      <c r="A343" s="33"/>
      <c r="B343" s="33"/>
      <c r="C343" s="33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3"/>
      <c r="Y343" s="33"/>
    </row>
    <row r="344" spans="1:25" s="34" customFormat="1" ht="20.25">
      <c r="A344" s="33"/>
      <c r="B344" s="33"/>
      <c r="C344" s="33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3"/>
      <c r="Y344" s="33"/>
    </row>
    <row r="345" spans="1:25" s="34" customFormat="1" ht="20.25">
      <c r="A345" s="33"/>
      <c r="B345" s="33"/>
      <c r="C345" s="33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3"/>
      <c r="Y345" s="33"/>
    </row>
    <row r="346" spans="1:25" s="34" customFormat="1" ht="20.25">
      <c r="A346" s="33"/>
      <c r="B346" s="33"/>
      <c r="C346" s="33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3"/>
      <c r="Y346" s="33"/>
    </row>
    <row r="347" spans="1:25" s="34" customFormat="1" ht="20.25">
      <c r="A347" s="33"/>
      <c r="B347" s="33"/>
      <c r="C347" s="33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3"/>
      <c r="Y347" s="33"/>
    </row>
    <row r="348" spans="1:25" s="34" customFormat="1" ht="20.25">
      <c r="A348" s="33"/>
      <c r="B348" s="33"/>
      <c r="C348" s="33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3"/>
      <c r="Y348" s="33"/>
    </row>
    <row r="349" spans="1:25" s="34" customFormat="1" ht="20.25">
      <c r="A349" s="33"/>
      <c r="B349" s="33"/>
      <c r="C349" s="33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3"/>
      <c r="Y349" s="33"/>
    </row>
    <row r="350" spans="1:25" s="34" customFormat="1" ht="20.25">
      <c r="A350" s="33"/>
      <c r="B350" s="33"/>
      <c r="C350" s="33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3"/>
      <c r="Y350" s="33"/>
    </row>
    <row r="351" spans="1:25" s="34" customFormat="1" ht="20.25">
      <c r="A351" s="33"/>
      <c r="B351" s="33"/>
      <c r="C351" s="33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3"/>
      <c r="Y351" s="33"/>
    </row>
    <row r="352" spans="1:25" s="34" customFormat="1" ht="20.25">
      <c r="A352" s="33"/>
      <c r="B352" s="33"/>
      <c r="C352" s="33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3"/>
      <c r="Y352" s="33"/>
    </row>
    <row r="353" spans="1:25" s="34" customFormat="1" ht="20.25">
      <c r="A353" s="33"/>
      <c r="B353" s="33"/>
      <c r="C353" s="33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3"/>
      <c r="Y353" s="33"/>
    </row>
    <row r="354" spans="1:25" s="34" customFormat="1" ht="20.25">
      <c r="A354" s="33"/>
      <c r="B354" s="33"/>
      <c r="C354" s="33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3"/>
      <c r="Y354" s="33"/>
    </row>
    <row r="355" spans="1:25" s="34" customFormat="1" ht="20.25">
      <c r="A355" s="33"/>
      <c r="B355" s="33"/>
      <c r="C355" s="33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3"/>
      <c r="Y355" s="33"/>
    </row>
    <row r="356" spans="1:25" s="34" customFormat="1" ht="20.25">
      <c r="A356" s="33"/>
      <c r="B356" s="33"/>
      <c r="C356" s="33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3"/>
      <c r="Y356" s="33"/>
    </row>
    <row r="357" spans="1:25" s="34" customFormat="1" ht="20.25">
      <c r="A357" s="33"/>
      <c r="B357" s="33"/>
      <c r="C357" s="33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3"/>
      <c r="Y357" s="33"/>
    </row>
    <row r="358" spans="1:25" s="34" customFormat="1" ht="20.25">
      <c r="A358" s="33"/>
      <c r="B358" s="33"/>
      <c r="C358" s="33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3"/>
      <c r="Y358" s="33"/>
    </row>
    <row r="359" spans="1:25" s="34" customFormat="1" ht="20.25">
      <c r="A359" s="33"/>
      <c r="B359" s="33"/>
      <c r="C359" s="33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3"/>
      <c r="Y359" s="33"/>
    </row>
    <row r="360" spans="1:25" s="34" customFormat="1" ht="20.25">
      <c r="A360" s="33"/>
      <c r="B360" s="33"/>
      <c r="C360" s="33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3"/>
      <c r="Y360" s="33"/>
    </row>
    <row r="361" spans="1:25" s="34" customFormat="1" ht="20.25">
      <c r="A361" s="33"/>
      <c r="B361" s="33"/>
      <c r="C361" s="33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3"/>
      <c r="Y361" s="33"/>
    </row>
    <row r="362" spans="1:25" s="34" customFormat="1" ht="20.25">
      <c r="A362" s="33"/>
      <c r="B362" s="33"/>
      <c r="C362" s="33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3"/>
      <c r="Y362" s="33"/>
    </row>
    <row r="363" spans="1:25" s="34" customFormat="1" ht="20.25">
      <c r="A363" s="33"/>
      <c r="B363" s="33"/>
      <c r="C363" s="33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3"/>
      <c r="Y363" s="33"/>
    </row>
    <row r="364" spans="1:25" s="34" customFormat="1" ht="20.25">
      <c r="A364" s="33"/>
      <c r="B364" s="33"/>
      <c r="C364" s="33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3"/>
      <c r="Y364" s="33"/>
    </row>
    <row r="365" spans="1:25" s="34" customFormat="1" ht="20.25">
      <c r="A365" s="33"/>
      <c r="B365" s="33"/>
      <c r="C365" s="33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3"/>
      <c r="Y365" s="33"/>
    </row>
    <row r="366" spans="1:25" s="34" customFormat="1" ht="20.25">
      <c r="A366" s="33"/>
      <c r="B366" s="33"/>
      <c r="C366" s="33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3"/>
      <c r="Y366" s="33"/>
    </row>
    <row r="367" spans="1:25" s="34" customFormat="1" ht="20.25">
      <c r="A367" s="33"/>
      <c r="B367" s="33"/>
      <c r="C367" s="33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3"/>
      <c r="Y367" s="33"/>
    </row>
    <row r="368" spans="1:25" s="34" customFormat="1" ht="20.25">
      <c r="A368" s="33"/>
      <c r="B368" s="33"/>
      <c r="C368" s="33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3"/>
      <c r="Y368" s="33"/>
    </row>
    <row r="369" spans="1:25" s="34" customFormat="1" ht="20.25">
      <c r="A369" s="33"/>
      <c r="B369" s="33"/>
      <c r="C369" s="33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3"/>
      <c r="Y369" s="33"/>
    </row>
    <row r="370" spans="1:25" s="34" customFormat="1" ht="20.25">
      <c r="A370" s="33"/>
      <c r="B370" s="33"/>
      <c r="C370" s="33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3"/>
      <c r="Y370" s="33"/>
    </row>
    <row r="371" spans="1:25" s="34" customFormat="1" ht="20.25">
      <c r="A371" s="33"/>
      <c r="B371" s="33"/>
      <c r="C371" s="33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3"/>
      <c r="Y371" s="33"/>
    </row>
    <row r="372" spans="1:25" s="34" customFormat="1" ht="20.25">
      <c r="A372" s="33"/>
      <c r="B372" s="33"/>
      <c r="C372" s="33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3"/>
      <c r="Y372" s="33"/>
    </row>
    <row r="373" spans="1:25" s="34" customFormat="1" ht="20.25">
      <c r="A373" s="33"/>
      <c r="B373" s="33"/>
      <c r="C373" s="33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3"/>
      <c r="Y373" s="33"/>
    </row>
    <row r="374" spans="1:25" s="34" customFormat="1" ht="20.25">
      <c r="A374" s="33"/>
      <c r="B374" s="33"/>
      <c r="C374" s="33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3"/>
      <c r="Y374" s="33"/>
    </row>
    <row r="375" spans="1:25" s="34" customFormat="1" ht="20.25">
      <c r="A375" s="33"/>
      <c r="B375" s="33"/>
      <c r="C375" s="33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3"/>
      <c r="Y375" s="33"/>
    </row>
    <row r="376" spans="1:25" s="34" customFormat="1" ht="20.25">
      <c r="A376" s="33"/>
      <c r="B376" s="33"/>
      <c r="C376" s="33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3"/>
      <c r="Y376" s="33"/>
    </row>
    <row r="377" spans="1:25" s="34" customFormat="1" ht="20.25">
      <c r="A377" s="33"/>
      <c r="B377" s="33"/>
      <c r="C377" s="33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3"/>
      <c r="Y377" s="33"/>
    </row>
    <row r="378" spans="1:25" s="34" customFormat="1" ht="20.25">
      <c r="A378" s="33"/>
      <c r="B378" s="33"/>
      <c r="C378" s="33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3"/>
      <c r="Y378" s="33"/>
    </row>
    <row r="379" spans="1:25" s="34" customFormat="1" ht="20.25">
      <c r="A379" s="33"/>
      <c r="B379" s="33"/>
      <c r="C379" s="33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3"/>
      <c r="Y379" s="33"/>
    </row>
    <row r="380" spans="1:25" s="34" customFormat="1" ht="20.25">
      <c r="A380" s="33"/>
      <c r="B380" s="33"/>
      <c r="C380" s="33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3"/>
      <c r="Y380" s="33"/>
    </row>
    <row r="381" spans="1:25" s="34" customFormat="1" ht="20.25">
      <c r="A381" s="33"/>
      <c r="B381" s="33"/>
      <c r="C381" s="33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3"/>
      <c r="Y381" s="33"/>
    </row>
    <row r="382" spans="1:25" s="34" customFormat="1" ht="20.25">
      <c r="A382" s="33"/>
      <c r="B382" s="33"/>
      <c r="C382" s="33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3"/>
      <c r="Y382" s="33"/>
    </row>
    <row r="383" spans="1:25" s="34" customFormat="1" ht="20.25">
      <c r="A383" s="33"/>
      <c r="B383" s="33"/>
      <c r="C383" s="33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3"/>
      <c r="Y383" s="33"/>
    </row>
    <row r="384" spans="1:25" s="34" customFormat="1" ht="20.25">
      <c r="A384" s="33"/>
      <c r="B384" s="33"/>
      <c r="C384" s="33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3"/>
      <c r="Y384" s="33"/>
    </row>
    <row r="385" spans="1:25" s="34" customFormat="1" ht="20.25">
      <c r="A385" s="33"/>
      <c r="B385" s="33"/>
      <c r="C385" s="33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3"/>
      <c r="Y385" s="33"/>
    </row>
    <row r="386" spans="1:25" s="34" customFormat="1" ht="20.25">
      <c r="A386" s="33"/>
      <c r="B386" s="33"/>
      <c r="C386" s="33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3"/>
      <c r="Y386" s="33"/>
    </row>
    <row r="387" spans="1:25" s="34" customFormat="1" ht="20.25">
      <c r="A387" s="33"/>
      <c r="B387" s="33"/>
      <c r="C387" s="33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3"/>
      <c r="Y387" s="33"/>
    </row>
    <row r="388" spans="1:25" s="34" customFormat="1" ht="20.25">
      <c r="A388" s="33"/>
      <c r="B388" s="33"/>
      <c r="C388" s="33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3"/>
      <c r="Y388" s="33"/>
    </row>
    <row r="389" spans="1:25" s="34" customFormat="1" ht="20.25">
      <c r="A389" s="33"/>
      <c r="B389" s="33"/>
      <c r="C389" s="33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3"/>
      <c r="Y389" s="33"/>
    </row>
    <row r="390" spans="1:25" s="34" customFormat="1" ht="20.25">
      <c r="A390" s="33"/>
      <c r="B390" s="33"/>
      <c r="C390" s="33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3"/>
      <c r="Y390" s="33"/>
    </row>
    <row r="391" spans="1:25" s="34" customFormat="1" ht="20.25">
      <c r="A391" s="33"/>
      <c r="B391" s="33"/>
      <c r="C391" s="33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3"/>
      <c r="Y391" s="33"/>
    </row>
    <row r="392" spans="1:25" s="34" customFormat="1" ht="20.25">
      <c r="A392" s="33"/>
      <c r="B392" s="33"/>
      <c r="C392" s="33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3"/>
      <c r="Y392" s="33"/>
    </row>
    <row r="393" spans="1:25" s="34" customFormat="1" ht="20.25">
      <c r="A393" s="33"/>
      <c r="B393" s="33"/>
      <c r="C393" s="33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3"/>
      <c r="Y393" s="33"/>
    </row>
    <row r="394" spans="1:25" s="34" customFormat="1" ht="20.25">
      <c r="A394" s="33"/>
      <c r="B394" s="33"/>
      <c r="C394" s="33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3"/>
      <c r="Y394" s="33"/>
    </row>
    <row r="395" spans="1:25" s="34" customFormat="1" ht="20.25">
      <c r="A395" s="33"/>
      <c r="B395" s="33"/>
      <c r="C395" s="33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3"/>
      <c r="Y395" s="33"/>
    </row>
    <row r="396" spans="1:25" s="34" customFormat="1" ht="20.25">
      <c r="A396" s="33"/>
      <c r="B396" s="33"/>
      <c r="C396" s="33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3"/>
      <c r="Y396" s="33"/>
    </row>
    <row r="397" spans="1:25" s="34" customFormat="1" ht="20.25">
      <c r="A397" s="33"/>
      <c r="B397" s="33"/>
      <c r="C397" s="33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3"/>
      <c r="Y397" s="33"/>
    </row>
    <row r="398" spans="1:25" s="34" customFormat="1" ht="20.25">
      <c r="A398" s="33"/>
      <c r="B398" s="33"/>
      <c r="C398" s="33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3"/>
      <c r="Y398" s="33"/>
    </row>
    <row r="399" spans="1:25" s="34" customFormat="1" ht="20.25">
      <c r="A399" s="33"/>
      <c r="B399" s="33"/>
      <c r="C399" s="33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3"/>
      <c r="Y399" s="33"/>
    </row>
    <row r="400" spans="1:25" s="34" customFormat="1" ht="20.25">
      <c r="A400" s="33"/>
      <c r="B400" s="33"/>
      <c r="C400" s="33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3"/>
      <c r="Y400" s="33"/>
    </row>
    <row r="401" spans="1:25" s="34" customFormat="1" ht="20.25">
      <c r="A401" s="33"/>
      <c r="B401" s="33"/>
      <c r="C401" s="33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3"/>
      <c r="Y401" s="33"/>
    </row>
    <row r="402" spans="1:25" s="34" customFormat="1" ht="20.25">
      <c r="A402" s="33"/>
      <c r="B402" s="33"/>
      <c r="C402" s="33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3"/>
      <c r="Y402" s="33"/>
    </row>
    <row r="403" spans="1:25" s="34" customFormat="1" ht="20.25">
      <c r="A403" s="33"/>
      <c r="B403" s="33"/>
      <c r="C403" s="33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3"/>
      <c r="Y403" s="33"/>
    </row>
    <row r="404" spans="1:25" s="34" customFormat="1" ht="20.25">
      <c r="A404" s="33"/>
      <c r="B404" s="33"/>
      <c r="C404" s="33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3"/>
      <c r="Y404" s="33"/>
    </row>
    <row r="405" spans="1:25" s="34" customFormat="1" ht="20.25">
      <c r="A405" s="33"/>
      <c r="B405" s="33"/>
      <c r="C405" s="33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3"/>
      <c r="Y405" s="33"/>
    </row>
    <row r="406" spans="1:25" s="34" customFormat="1" ht="20.25">
      <c r="A406" s="33"/>
      <c r="B406" s="33"/>
      <c r="C406" s="33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3"/>
      <c r="Y406" s="33"/>
    </row>
    <row r="407" spans="1:25" s="34" customFormat="1" ht="20.25">
      <c r="A407" s="33"/>
      <c r="B407" s="33"/>
      <c r="C407" s="33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3"/>
      <c r="Y407" s="33"/>
    </row>
    <row r="408" spans="1:25" s="34" customFormat="1" ht="20.25">
      <c r="A408" s="33"/>
      <c r="B408" s="33"/>
      <c r="C408" s="33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3"/>
      <c r="Y408" s="33"/>
    </row>
    <row r="409" spans="1:25" s="34" customFormat="1" ht="20.25">
      <c r="A409" s="33"/>
      <c r="B409" s="33"/>
      <c r="C409" s="33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3"/>
      <c r="Y409" s="33"/>
    </row>
    <row r="410" spans="1:25" s="34" customFormat="1" ht="20.25">
      <c r="A410" s="33"/>
      <c r="B410" s="33"/>
      <c r="C410" s="33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3"/>
      <c r="Y410" s="33"/>
    </row>
    <row r="411" spans="1:25" s="34" customFormat="1" ht="20.25">
      <c r="A411" s="33"/>
      <c r="B411" s="33"/>
      <c r="C411" s="33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3"/>
      <c r="Y411" s="33"/>
    </row>
    <row r="412" spans="1:25" s="34" customFormat="1" ht="20.25">
      <c r="A412" s="33"/>
      <c r="B412" s="33"/>
      <c r="C412" s="33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3"/>
      <c r="Y412" s="33"/>
    </row>
    <row r="413" spans="1:25" s="34" customFormat="1" ht="20.25">
      <c r="A413" s="33"/>
      <c r="B413" s="33"/>
      <c r="C413" s="33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3"/>
      <c r="Y413" s="33"/>
    </row>
    <row r="414" spans="1:25" s="34" customFormat="1" ht="20.25">
      <c r="A414" s="33"/>
      <c r="B414" s="33"/>
      <c r="C414" s="33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3"/>
      <c r="Y414" s="33"/>
    </row>
    <row r="415" spans="1:25" s="34" customFormat="1" ht="20.25">
      <c r="A415" s="33"/>
      <c r="B415" s="33"/>
      <c r="C415" s="33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3"/>
      <c r="Y415" s="33"/>
    </row>
    <row r="416" spans="1:25" s="34" customFormat="1" ht="20.25">
      <c r="A416" s="33"/>
      <c r="B416" s="33"/>
      <c r="C416" s="33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3"/>
      <c r="Y416" s="33"/>
    </row>
    <row r="417" spans="1:25" s="34" customFormat="1" ht="20.25">
      <c r="A417" s="33"/>
      <c r="B417" s="33"/>
      <c r="C417" s="33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3"/>
      <c r="Y417" s="33"/>
    </row>
    <row r="418" spans="1:25" s="34" customFormat="1" ht="20.25">
      <c r="A418" s="33"/>
      <c r="B418" s="33"/>
      <c r="C418" s="33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3"/>
      <c r="Y418" s="33"/>
    </row>
    <row r="419" spans="1:25" s="34" customFormat="1" ht="20.25">
      <c r="A419" s="33"/>
      <c r="B419" s="33"/>
      <c r="C419" s="33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3"/>
      <c r="Y419" s="33"/>
    </row>
    <row r="420" spans="1:25" s="34" customFormat="1" ht="20.25">
      <c r="A420" s="33"/>
      <c r="B420" s="33"/>
      <c r="C420" s="33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3"/>
      <c r="Y420" s="33"/>
    </row>
    <row r="421" spans="1:25" s="34" customFormat="1" ht="20.25">
      <c r="A421" s="33"/>
      <c r="B421" s="33"/>
      <c r="C421" s="33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3"/>
      <c r="Y421" s="33"/>
    </row>
    <row r="422" spans="1:25" s="34" customFormat="1" ht="20.25">
      <c r="A422" s="33"/>
      <c r="B422" s="33"/>
      <c r="C422" s="33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3"/>
      <c r="Y422" s="33"/>
    </row>
    <row r="423" spans="1:25" s="34" customFormat="1" ht="20.25">
      <c r="A423" s="33"/>
      <c r="B423" s="33"/>
      <c r="C423" s="33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3"/>
      <c r="Y423" s="33"/>
    </row>
    <row r="424" spans="1:25" s="34" customFormat="1" ht="20.25">
      <c r="A424" s="33"/>
      <c r="B424" s="33"/>
      <c r="C424" s="33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3"/>
      <c r="Y424" s="33"/>
    </row>
    <row r="425" spans="1:25" s="34" customFormat="1" ht="20.25">
      <c r="A425" s="33"/>
      <c r="B425" s="33"/>
      <c r="C425" s="33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3"/>
      <c r="Y425" s="33"/>
    </row>
    <row r="426" spans="1:25" s="34" customFormat="1" ht="20.25">
      <c r="A426" s="33"/>
      <c r="B426" s="33"/>
      <c r="C426" s="33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3"/>
      <c r="Y426" s="33"/>
    </row>
    <row r="427" spans="1:25" s="34" customFormat="1" ht="20.25">
      <c r="A427" s="33"/>
      <c r="B427" s="33"/>
      <c r="C427" s="33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3"/>
      <c r="Y427" s="33"/>
    </row>
    <row r="428" spans="1:25" s="34" customFormat="1" ht="20.25">
      <c r="A428" s="33"/>
      <c r="B428" s="33"/>
      <c r="C428" s="33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3"/>
      <c r="Y428" s="33"/>
    </row>
    <row r="429" spans="1:25" s="34" customFormat="1" ht="20.25">
      <c r="A429" s="33"/>
      <c r="B429" s="33"/>
      <c r="C429" s="33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3"/>
      <c r="Y429" s="33"/>
    </row>
    <row r="430" spans="1:25" s="34" customFormat="1" ht="20.25">
      <c r="A430" s="33"/>
      <c r="B430" s="33"/>
      <c r="C430" s="33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3"/>
      <c r="Y430" s="33"/>
    </row>
    <row r="431" spans="1:25" s="34" customFormat="1" ht="20.25">
      <c r="A431" s="33"/>
      <c r="B431" s="33"/>
      <c r="C431" s="33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3"/>
      <c r="Y431" s="33"/>
    </row>
    <row r="432" spans="1:25" s="34" customFormat="1" ht="20.25">
      <c r="A432" s="33"/>
      <c r="B432" s="33"/>
      <c r="C432" s="33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3"/>
      <c r="Y432" s="33"/>
    </row>
    <row r="433" spans="1:25" s="34" customFormat="1" ht="20.25">
      <c r="A433" s="33"/>
      <c r="B433" s="33"/>
      <c r="C433" s="33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3"/>
      <c r="Y433" s="33"/>
    </row>
    <row r="434" spans="1:25" s="34" customFormat="1" ht="20.25">
      <c r="A434" s="33"/>
      <c r="B434" s="33"/>
      <c r="C434" s="33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3"/>
      <c r="Y434" s="33"/>
    </row>
    <row r="435" spans="1:25" s="34" customFormat="1" ht="20.25">
      <c r="A435" s="33"/>
      <c r="B435" s="33"/>
      <c r="C435" s="33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3"/>
      <c r="Y435" s="33"/>
    </row>
    <row r="436" spans="1:25" s="34" customFormat="1" ht="20.25">
      <c r="A436" s="33"/>
      <c r="B436" s="33"/>
      <c r="C436" s="33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3"/>
      <c r="Y436" s="33"/>
    </row>
    <row r="437" spans="1:25" s="34" customFormat="1" ht="20.25">
      <c r="A437" s="33"/>
      <c r="B437" s="33"/>
      <c r="C437" s="33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3"/>
      <c r="Y437" s="33"/>
    </row>
    <row r="438" spans="1:25" s="34" customFormat="1" ht="20.25">
      <c r="A438" s="33"/>
      <c r="B438" s="33"/>
      <c r="C438" s="33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3"/>
      <c r="Y438" s="33"/>
    </row>
    <row r="439" spans="1:25" s="34" customFormat="1" ht="20.25">
      <c r="A439" s="33"/>
      <c r="B439" s="33"/>
      <c r="C439" s="33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3"/>
      <c r="Y439" s="33"/>
    </row>
    <row r="440" spans="1:25" s="34" customFormat="1" ht="20.25">
      <c r="A440" s="33"/>
      <c r="B440" s="33"/>
      <c r="C440" s="33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3"/>
      <c r="Y440" s="33"/>
    </row>
    <row r="441" spans="1:25" s="34" customFormat="1" ht="20.25">
      <c r="A441" s="33"/>
      <c r="B441" s="33"/>
      <c r="C441" s="33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3"/>
      <c r="Y441" s="33"/>
    </row>
    <row r="442" spans="1:25" s="34" customFormat="1" ht="20.25">
      <c r="A442" s="33"/>
      <c r="B442" s="33"/>
      <c r="C442" s="33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3"/>
      <c r="Y442" s="33"/>
    </row>
    <row r="443" spans="1:25" s="34" customFormat="1" ht="20.25">
      <c r="A443" s="33"/>
      <c r="B443" s="33"/>
      <c r="C443" s="33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3"/>
      <c r="Y443" s="33"/>
    </row>
    <row r="444" spans="1:25" s="34" customFormat="1" ht="20.25">
      <c r="A444" s="33"/>
      <c r="B444" s="33"/>
      <c r="C444" s="33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3"/>
      <c r="Y444" s="33"/>
    </row>
  </sheetData>
  <sheetProtection/>
  <mergeCells count="751">
    <mergeCell ref="C231:C232"/>
    <mergeCell ref="B231:B232"/>
    <mergeCell ref="F231:F232"/>
    <mergeCell ref="A229:A230"/>
    <mergeCell ref="B229:B230"/>
    <mergeCell ref="C229:C230"/>
    <mergeCell ref="D229:D230"/>
    <mergeCell ref="E229:E230"/>
    <mergeCell ref="F229:F230"/>
    <mergeCell ref="S231:S232"/>
    <mergeCell ref="T231:T232"/>
    <mergeCell ref="G231:G232"/>
    <mergeCell ref="H231:H232"/>
    <mergeCell ref="I231:I232"/>
    <mergeCell ref="J231:J232"/>
    <mergeCell ref="M231:M232"/>
    <mergeCell ref="N231:N232"/>
    <mergeCell ref="O231:O232"/>
    <mergeCell ref="P231:P232"/>
    <mergeCell ref="Q231:Q232"/>
    <mergeCell ref="R231:R232"/>
    <mergeCell ref="E231:E232"/>
    <mergeCell ref="D231:D232"/>
    <mergeCell ref="K231:K232"/>
    <mergeCell ref="L231:L232"/>
    <mergeCell ref="Q229:Q230"/>
    <mergeCell ref="R229:R230"/>
    <mergeCell ref="S229:S230"/>
    <mergeCell ref="G229:G230"/>
    <mergeCell ref="J229:J230"/>
    <mergeCell ref="K229:K230"/>
    <mergeCell ref="L229:L230"/>
    <mergeCell ref="M229:M230"/>
    <mergeCell ref="P229:P230"/>
    <mergeCell ref="V229:V230"/>
    <mergeCell ref="U231:U232"/>
    <mergeCell ref="V231:V232"/>
    <mergeCell ref="W231:W232"/>
    <mergeCell ref="T227:T228"/>
    <mergeCell ref="U227:U228"/>
    <mergeCell ref="V227:V228"/>
    <mergeCell ref="W227:W228"/>
    <mergeCell ref="W229:W230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S221:S222"/>
    <mergeCell ref="T221:T222"/>
    <mergeCell ref="U221:U222"/>
    <mergeCell ref="J223:J226"/>
    <mergeCell ref="K223:K226"/>
    <mergeCell ref="L223:L226"/>
    <mergeCell ref="K221:K222"/>
    <mergeCell ref="L221:L222"/>
    <mergeCell ref="V221:V222"/>
    <mergeCell ref="M223:M226"/>
    <mergeCell ref="P223:P226"/>
    <mergeCell ref="Q223:Q226"/>
    <mergeCell ref="R223:R226"/>
    <mergeCell ref="W221:W222"/>
    <mergeCell ref="S223:S226"/>
    <mergeCell ref="V223:V226"/>
    <mergeCell ref="W223:W226"/>
    <mergeCell ref="R221:R222"/>
    <mergeCell ref="B223:B226"/>
    <mergeCell ref="C223:C226"/>
    <mergeCell ref="D223:D226"/>
    <mergeCell ref="E223:E226"/>
    <mergeCell ref="F223:F226"/>
    <mergeCell ref="G223:G226"/>
    <mergeCell ref="M217:M220"/>
    <mergeCell ref="P217:P220"/>
    <mergeCell ref="Q217:Q220"/>
    <mergeCell ref="R217:R220"/>
    <mergeCell ref="S217:S220"/>
    <mergeCell ref="V217:V220"/>
    <mergeCell ref="W217:W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M221:M222"/>
    <mergeCell ref="N221:N222"/>
    <mergeCell ref="O221:O222"/>
    <mergeCell ref="P221:P222"/>
    <mergeCell ref="Q221:Q222"/>
    <mergeCell ref="B217:B220"/>
    <mergeCell ref="C217:C220"/>
    <mergeCell ref="D217:D220"/>
    <mergeCell ref="E217:E220"/>
    <mergeCell ref="F217:F220"/>
    <mergeCell ref="G217:G220"/>
    <mergeCell ref="J217:J220"/>
    <mergeCell ref="K217:K220"/>
    <mergeCell ref="L217:L220"/>
    <mergeCell ref="V213:V214"/>
    <mergeCell ref="W213:W214"/>
    <mergeCell ref="H215:H216"/>
    <mergeCell ref="I215:I216"/>
    <mergeCell ref="J215:J216"/>
    <mergeCell ref="K215:K216"/>
    <mergeCell ref="L215:L216"/>
    <mergeCell ref="B215:B216"/>
    <mergeCell ref="C215:C216"/>
    <mergeCell ref="D215:D216"/>
    <mergeCell ref="E215:E216"/>
    <mergeCell ref="F215:F216"/>
    <mergeCell ref="G215:G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T211:T212"/>
    <mergeCell ref="U211:U212"/>
    <mergeCell ref="V211:V212"/>
    <mergeCell ref="W211:W212"/>
    <mergeCell ref="T213:T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U213:U214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R207:R208"/>
    <mergeCell ref="S207:S208"/>
    <mergeCell ref="T207:T208"/>
    <mergeCell ref="K209:K210"/>
    <mergeCell ref="L209:L210"/>
    <mergeCell ref="M209:M210"/>
    <mergeCell ref="P209:P210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G209:G210"/>
    <mergeCell ref="J209:J210"/>
    <mergeCell ref="Q209:Q210"/>
    <mergeCell ref="R209:R210"/>
    <mergeCell ref="S209:S210"/>
    <mergeCell ref="V209:V210"/>
    <mergeCell ref="W209:W210"/>
    <mergeCell ref="M205:M206"/>
    <mergeCell ref="P205:P206"/>
    <mergeCell ref="Q205:Q206"/>
    <mergeCell ref="R205:R206"/>
    <mergeCell ref="S205:S206"/>
    <mergeCell ref="V205:V206"/>
    <mergeCell ref="W205:W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B205:B206"/>
    <mergeCell ref="C205:C206"/>
    <mergeCell ref="D205:D206"/>
    <mergeCell ref="E205:E206"/>
    <mergeCell ref="F205:F206"/>
    <mergeCell ref="G205:G206"/>
    <mergeCell ref="J205:J206"/>
    <mergeCell ref="K205:K206"/>
    <mergeCell ref="L205:L206"/>
    <mergeCell ref="V200:V202"/>
    <mergeCell ref="W200:W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T198:T199"/>
    <mergeCell ref="U198:U199"/>
    <mergeCell ref="V198:V199"/>
    <mergeCell ref="W198:W199"/>
    <mergeCell ref="T200:T202"/>
    <mergeCell ref="U200:U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L200:L202"/>
    <mergeCell ref="M200:M202"/>
    <mergeCell ref="N200:N202"/>
    <mergeCell ref="O200:O202"/>
    <mergeCell ref="P200:P202"/>
    <mergeCell ref="Q200:Q202"/>
    <mergeCell ref="R200:R202"/>
    <mergeCell ref="S200:S202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T193:T194"/>
    <mergeCell ref="U193:U194"/>
    <mergeCell ref="V193:V194"/>
    <mergeCell ref="W193:W194"/>
    <mergeCell ref="J195:J196"/>
    <mergeCell ref="K195:K196"/>
    <mergeCell ref="L195:L196"/>
    <mergeCell ref="M195:M196"/>
    <mergeCell ref="D195:D196"/>
    <mergeCell ref="E195:E196"/>
    <mergeCell ref="F195:F196"/>
    <mergeCell ref="G195:G196"/>
    <mergeCell ref="H195:H196"/>
    <mergeCell ref="I195:I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T188:T189"/>
    <mergeCell ref="U188:U189"/>
    <mergeCell ref="V188:V189"/>
    <mergeCell ref="W188:W189"/>
    <mergeCell ref="L190:L191"/>
    <mergeCell ref="M190:M191"/>
    <mergeCell ref="P190:P191"/>
    <mergeCell ref="Q190:Q191"/>
    <mergeCell ref="D190:D191"/>
    <mergeCell ref="E190:E191"/>
    <mergeCell ref="F190:F191"/>
    <mergeCell ref="G190:G191"/>
    <mergeCell ref="J190:J191"/>
    <mergeCell ref="K190:K191"/>
    <mergeCell ref="R190:R191"/>
    <mergeCell ref="S190:S191"/>
    <mergeCell ref="V190:V191"/>
    <mergeCell ref="W190:W191"/>
    <mergeCell ref="K188:K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V183:V184"/>
    <mergeCell ref="W183:W184"/>
    <mergeCell ref="D185:D187"/>
    <mergeCell ref="E185:E187"/>
    <mergeCell ref="F185:F187"/>
    <mergeCell ref="G185:G187"/>
    <mergeCell ref="J185:J187"/>
    <mergeCell ref="K185:K187"/>
    <mergeCell ref="L185:L187"/>
    <mergeCell ref="M185:M187"/>
    <mergeCell ref="P185:P187"/>
    <mergeCell ref="Q185:Q187"/>
    <mergeCell ref="R185:R187"/>
    <mergeCell ref="S185:S187"/>
    <mergeCell ref="V185:V187"/>
    <mergeCell ref="W185:W187"/>
    <mergeCell ref="T181:T182"/>
    <mergeCell ref="U181:U182"/>
    <mergeCell ref="V181:V182"/>
    <mergeCell ref="W181:W182"/>
    <mergeCell ref="T183:T184"/>
    <mergeCell ref="U183:U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M176:M178"/>
    <mergeCell ref="P176:P178"/>
    <mergeCell ref="Q176:Q178"/>
    <mergeCell ref="R176:R178"/>
    <mergeCell ref="K179:K180"/>
    <mergeCell ref="L179:L180"/>
    <mergeCell ref="M179:M180"/>
    <mergeCell ref="P179:P180"/>
    <mergeCell ref="S176:S178"/>
    <mergeCell ref="V176:V178"/>
    <mergeCell ref="W176:W178"/>
    <mergeCell ref="B179:B180"/>
    <mergeCell ref="C179:C180"/>
    <mergeCell ref="D179:D180"/>
    <mergeCell ref="E179:E180"/>
    <mergeCell ref="F179:F180"/>
    <mergeCell ref="G179:G180"/>
    <mergeCell ref="J179:J180"/>
    <mergeCell ref="Q179:Q180"/>
    <mergeCell ref="R179:R180"/>
    <mergeCell ref="S179:S180"/>
    <mergeCell ref="V179:V180"/>
    <mergeCell ref="W179:W180"/>
    <mergeCell ref="B176:B178"/>
    <mergeCell ref="C176:C178"/>
    <mergeCell ref="D176:D178"/>
    <mergeCell ref="E176:E178"/>
    <mergeCell ref="F176:F178"/>
    <mergeCell ref="G176:G178"/>
    <mergeCell ref="J176:J178"/>
    <mergeCell ref="K176:K178"/>
    <mergeCell ref="L176:L178"/>
    <mergeCell ref="V168:V170"/>
    <mergeCell ref="W168:W170"/>
    <mergeCell ref="J172:J174"/>
    <mergeCell ref="K172:K174"/>
    <mergeCell ref="L172:L174"/>
    <mergeCell ref="M172:M174"/>
    <mergeCell ref="B172:B174"/>
    <mergeCell ref="C172:C174"/>
    <mergeCell ref="D172:D174"/>
    <mergeCell ref="E172:E174"/>
    <mergeCell ref="F172:F174"/>
    <mergeCell ref="G172:G174"/>
    <mergeCell ref="N172:N174"/>
    <mergeCell ref="O172:O174"/>
    <mergeCell ref="P172:P174"/>
    <mergeCell ref="Q172:Q174"/>
    <mergeCell ref="R172:R174"/>
    <mergeCell ref="S172:S174"/>
    <mergeCell ref="T172:T174"/>
    <mergeCell ref="U172:U174"/>
    <mergeCell ref="V172:V174"/>
    <mergeCell ref="W172:W174"/>
    <mergeCell ref="M168:M170"/>
    <mergeCell ref="N168:N170"/>
    <mergeCell ref="O168:O170"/>
    <mergeCell ref="P168:P170"/>
    <mergeCell ref="Q168:Q170"/>
    <mergeCell ref="R168:R170"/>
    <mergeCell ref="S168:S170"/>
    <mergeCell ref="T168:T170"/>
    <mergeCell ref="U168:U170"/>
    <mergeCell ref="B168:B170"/>
    <mergeCell ref="C168:C170"/>
    <mergeCell ref="D168:D170"/>
    <mergeCell ref="E168:E170"/>
    <mergeCell ref="F168:F170"/>
    <mergeCell ref="G168:G170"/>
    <mergeCell ref="J168:J170"/>
    <mergeCell ref="K168:K170"/>
    <mergeCell ref="L168:L170"/>
    <mergeCell ref="T162:T163"/>
    <mergeCell ref="U162:U163"/>
    <mergeCell ref="V162:V163"/>
    <mergeCell ref="W162:W163"/>
    <mergeCell ref="P164:P166"/>
    <mergeCell ref="Q164:Q166"/>
    <mergeCell ref="R164:R166"/>
    <mergeCell ref="S164:S166"/>
    <mergeCell ref="B164:B166"/>
    <mergeCell ref="C164:C166"/>
    <mergeCell ref="D164:D166"/>
    <mergeCell ref="E164:E166"/>
    <mergeCell ref="F164:F166"/>
    <mergeCell ref="G164:G166"/>
    <mergeCell ref="J164:J166"/>
    <mergeCell ref="K164:K166"/>
    <mergeCell ref="L164:L166"/>
    <mergeCell ref="M164:M166"/>
    <mergeCell ref="N164:N166"/>
    <mergeCell ref="O164:O166"/>
    <mergeCell ref="T164:T166"/>
    <mergeCell ref="U164:U166"/>
    <mergeCell ref="V164:V166"/>
    <mergeCell ref="W164:W166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V151:V154"/>
    <mergeCell ref="W151:W154"/>
    <mergeCell ref="B156:B161"/>
    <mergeCell ref="C156:C161"/>
    <mergeCell ref="D156:D161"/>
    <mergeCell ref="E156:E161"/>
    <mergeCell ref="F156:F161"/>
    <mergeCell ref="G156:G161"/>
    <mergeCell ref="H156:H161"/>
    <mergeCell ref="I156:I161"/>
    <mergeCell ref="J156:J161"/>
    <mergeCell ref="K156:K161"/>
    <mergeCell ref="L156:L161"/>
    <mergeCell ref="M156:M161"/>
    <mergeCell ref="P156:P161"/>
    <mergeCell ref="Q156:Q161"/>
    <mergeCell ref="R156:R161"/>
    <mergeCell ref="S156:S161"/>
    <mergeCell ref="T156:T161"/>
    <mergeCell ref="U156:U161"/>
    <mergeCell ref="V156:V161"/>
    <mergeCell ref="W156:W161"/>
    <mergeCell ref="S149:S150"/>
    <mergeCell ref="T149:T150"/>
    <mergeCell ref="U149:U150"/>
    <mergeCell ref="V149:V150"/>
    <mergeCell ref="W149:W150"/>
    <mergeCell ref="U151:U154"/>
    <mergeCell ref="B151:B154"/>
    <mergeCell ref="C151:C154"/>
    <mergeCell ref="D151:D154"/>
    <mergeCell ref="E151:E154"/>
    <mergeCell ref="F151:F154"/>
    <mergeCell ref="G151:G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V140:V143"/>
    <mergeCell ref="W140:W143"/>
    <mergeCell ref="B145:B148"/>
    <mergeCell ref="C145:C148"/>
    <mergeCell ref="D145:D148"/>
    <mergeCell ref="E145:E148"/>
    <mergeCell ref="F145:F148"/>
    <mergeCell ref="G145:G148"/>
    <mergeCell ref="J145:J148"/>
    <mergeCell ref="K145:K148"/>
    <mergeCell ref="L145:L148"/>
    <mergeCell ref="M145:M148"/>
    <mergeCell ref="N145:N148"/>
    <mergeCell ref="O145:O148"/>
    <mergeCell ref="P145:P148"/>
    <mergeCell ref="Q145:Q148"/>
    <mergeCell ref="R145:R148"/>
    <mergeCell ref="S145:S148"/>
    <mergeCell ref="T145:T148"/>
    <mergeCell ref="U145:U148"/>
    <mergeCell ref="V145:V148"/>
    <mergeCell ref="W145:W148"/>
    <mergeCell ref="S138:S139"/>
    <mergeCell ref="T138:T139"/>
    <mergeCell ref="U138:U139"/>
    <mergeCell ref="V138:V139"/>
    <mergeCell ref="W138:W139"/>
    <mergeCell ref="U140:U143"/>
    <mergeCell ref="B140:B143"/>
    <mergeCell ref="C140:C143"/>
    <mergeCell ref="D140:D143"/>
    <mergeCell ref="E140:E143"/>
    <mergeCell ref="F140:F143"/>
    <mergeCell ref="G140:G143"/>
    <mergeCell ref="I140:I143"/>
    <mergeCell ref="J140:J143"/>
    <mergeCell ref="K140:K143"/>
    <mergeCell ref="L140:L143"/>
    <mergeCell ref="M140:M143"/>
    <mergeCell ref="N140:N143"/>
    <mergeCell ref="W133:W136"/>
    <mergeCell ref="O140:O143"/>
    <mergeCell ref="P140:P143"/>
    <mergeCell ref="Q140:Q143"/>
    <mergeCell ref="R140:R143"/>
    <mergeCell ref="S140:S143"/>
    <mergeCell ref="T140:T143"/>
    <mergeCell ref="P138:P139"/>
    <mergeCell ref="Q138:Q139"/>
    <mergeCell ref="R138:R139"/>
    <mergeCell ref="J133:J13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P128:P130"/>
    <mergeCell ref="L128:L130"/>
    <mergeCell ref="N138:N139"/>
    <mergeCell ref="O138:O139"/>
    <mergeCell ref="L133:L136"/>
    <mergeCell ref="T128:T129"/>
    <mergeCell ref="S133:S136"/>
    <mergeCell ref="M133:M136"/>
    <mergeCell ref="P133:P136"/>
    <mergeCell ref="H125:H126"/>
    <mergeCell ref="J125:J126"/>
    <mergeCell ref="L125:L126"/>
    <mergeCell ref="N125:N126"/>
    <mergeCell ref="G133:G136"/>
    <mergeCell ref="M138:M139"/>
    <mergeCell ref="L138:L139"/>
    <mergeCell ref="J138:J139"/>
    <mergeCell ref="K138:K139"/>
    <mergeCell ref="K133:K136"/>
    <mergeCell ref="F5:G5"/>
    <mergeCell ref="R4:W4"/>
    <mergeCell ref="H5:I5"/>
    <mergeCell ref="F4:K4"/>
    <mergeCell ref="L5:M5"/>
    <mergeCell ref="Q133:Q136"/>
    <mergeCell ref="R133:R136"/>
    <mergeCell ref="V133:V136"/>
    <mergeCell ref="N128:N130"/>
    <mergeCell ref="F133:F136"/>
    <mergeCell ref="U128:U129"/>
    <mergeCell ref="W128:W129"/>
    <mergeCell ref="R128:R129"/>
    <mergeCell ref="S128:S129"/>
    <mergeCell ref="N5:O5"/>
    <mergeCell ref="P5:Q5"/>
    <mergeCell ref="R5:S5"/>
    <mergeCell ref="T5:U5"/>
    <mergeCell ref="P125:P126"/>
    <mergeCell ref="V128:V129"/>
    <mergeCell ref="A1:X1"/>
    <mergeCell ref="E9:W9"/>
    <mergeCell ref="A4:A6"/>
    <mergeCell ref="B4:C5"/>
    <mergeCell ref="D4:E5"/>
    <mergeCell ref="A2:X2"/>
    <mergeCell ref="V5:W5"/>
    <mergeCell ref="J5:K5"/>
    <mergeCell ref="L4:Q4"/>
    <mergeCell ref="X4:X6"/>
    <mergeCell ref="F128:F130"/>
    <mergeCell ref="J25:J27"/>
    <mergeCell ref="A18:A19"/>
    <mergeCell ref="D18:D19"/>
    <mergeCell ref="F18:F19"/>
    <mergeCell ref="H18:H19"/>
    <mergeCell ref="J18:J19"/>
    <mergeCell ref="A55:A56"/>
    <mergeCell ref="A125:A126"/>
    <mergeCell ref="F125:F126"/>
    <mergeCell ref="A20:A21"/>
    <mergeCell ref="A22:A24"/>
    <mergeCell ref="A25:A27"/>
    <mergeCell ref="D25:D27"/>
    <mergeCell ref="F25:F27"/>
    <mergeCell ref="H25:H27"/>
    <mergeCell ref="A32:A34"/>
    <mergeCell ref="A131:A132"/>
    <mergeCell ref="L25:L27"/>
    <mergeCell ref="N25:N27"/>
    <mergeCell ref="P25:P27"/>
    <mergeCell ref="A29:A31"/>
    <mergeCell ref="A128:A130"/>
    <mergeCell ref="B128:B130"/>
    <mergeCell ref="H128:H130"/>
    <mergeCell ref="J128:J130"/>
  </mergeCells>
  <printOptions/>
  <pageMargins left="0.25" right="0.25" top="0.75" bottom="0.75" header="0.3" footer="0.3"/>
  <pageSetup horizontalDpi="600" verticalDpi="600" orientation="landscape" paperSize="9" scale="37" r:id="rId1"/>
  <rowBreaks count="7" manualBreakCount="7">
    <brk id="21" max="23" man="1"/>
    <brk id="35" max="23" man="1"/>
    <brk id="44" max="23" man="1"/>
    <brk id="56" max="23" man="1"/>
    <brk id="74" max="23" man="1"/>
    <brk id="103" max="23" man="1"/>
    <brk id="117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1"/>
  <sheetViews>
    <sheetView tabSelected="1" view="pageBreakPreview" zoomScale="45" zoomScaleNormal="50" zoomScaleSheetLayoutView="45" zoomScalePageLayoutView="30" workbookViewId="0" topLeftCell="A1">
      <pane ySplit="7" topLeftCell="A124" activePane="bottomLeft" state="frozen"/>
      <selection pane="topLeft" activeCell="A1" sqref="A1"/>
      <selection pane="bottomLeft" activeCell="Y1" sqref="Y1:Y16384"/>
    </sheetView>
  </sheetViews>
  <sheetFormatPr defaultColWidth="9.140625" defaultRowHeight="12.75"/>
  <cols>
    <col min="1" max="1" width="45.7109375" style="20" customWidth="1"/>
    <col min="2" max="2" width="0.2890625" style="20" hidden="1" customWidth="1"/>
    <col min="3" max="3" width="16.140625" style="20" hidden="1" customWidth="1"/>
    <col min="4" max="4" width="12.00390625" style="19" customWidth="1"/>
    <col min="5" max="5" width="16.57421875" style="19" customWidth="1"/>
    <col min="6" max="6" width="12.8515625" style="19" customWidth="1"/>
    <col min="7" max="7" width="15.421875" style="19" customWidth="1"/>
    <col min="8" max="8" width="12.7109375" style="19" customWidth="1"/>
    <col min="9" max="9" width="15.421875" style="19" customWidth="1"/>
    <col min="10" max="10" width="12.140625" style="19" customWidth="1"/>
    <col min="11" max="11" width="16.00390625" style="19" customWidth="1"/>
    <col min="12" max="12" width="11.140625" style="19" customWidth="1"/>
    <col min="13" max="13" width="15.28125" style="19" customWidth="1"/>
    <col min="14" max="14" width="11.7109375" style="19" customWidth="1"/>
    <col min="15" max="15" width="15.28125" style="19" customWidth="1"/>
    <col min="16" max="16" width="12.421875" style="19" customWidth="1"/>
    <col min="17" max="17" width="15.28125" style="19" customWidth="1"/>
    <col min="18" max="18" width="13.7109375" style="19" customWidth="1"/>
    <col min="19" max="19" width="16.140625" style="19" customWidth="1"/>
    <col min="20" max="20" width="13.8515625" style="19" customWidth="1"/>
    <col min="21" max="21" width="16.28125" style="19" customWidth="1"/>
    <col min="22" max="22" width="14.00390625" style="19" customWidth="1"/>
    <col min="23" max="23" width="16.00390625" style="19" customWidth="1"/>
    <col min="24" max="24" width="24.00390625" style="20" customWidth="1"/>
    <col min="25" max="25" width="31.140625" style="20" customWidth="1"/>
    <col min="26" max="16384" width="9.140625" style="2" customWidth="1"/>
  </cols>
  <sheetData>
    <row r="1" spans="1:24" ht="27.75">
      <c r="A1" s="232" t="s">
        <v>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55.5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135">
      <c r="A8" s="10" t="s">
        <v>465</v>
      </c>
      <c r="B8" s="12"/>
      <c r="C8" s="13">
        <f>SUM(C11:C15)</f>
        <v>24811.116</v>
      </c>
      <c r="D8" s="13"/>
      <c r="E8" s="13">
        <f aca="true" t="shared" si="0" ref="E8:W8">SUM(E11:E15)</f>
        <v>16982.420000000002</v>
      </c>
      <c r="F8" s="13"/>
      <c r="G8" s="13">
        <f t="shared" si="0"/>
        <v>11239.229000000003</v>
      </c>
      <c r="H8" s="13"/>
      <c r="I8" s="13">
        <f t="shared" si="0"/>
        <v>15354.319</v>
      </c>
      <c r="J8" s="13"/>
      <c r="K8" s="13">
        <f t="shared" si="0"/>
        <v>17008.919</v>
      </c>
      <c r="L8" s="13"/>
      <c r="M8" s="13">
        <f t="shared" si="0"/>
        <v>11342.330000000002</v>
      </c>
      <c r="N8" s="13"/>
      <c r="O8" s="13">
        <f t="shared" si="0"/>
        <v>14819.71</v>
      </c>
      <c r="P8" s="13"/>
      <c r="Q8" s="13">
        <f t="shared" si="0"/>
        <v>15703.769999999997</v>
      </c>
      <c r="R8" s="13"/>
      <c r="S8" s="13">
        <f t="shared" si="0"/>
        <v>12373.09</v>
      </c>
      <c r="T8" s="13"/>
      <c r="U8" s="13">
        <f t="shared" si="0"/>
        <v>13498.735</v>
      </c>
      <c r="V8" s="13"/>
      <c r="W8" s="13">
        <f t="shared" si="0"/>
        <v>20114.160000000003</v>
      </c>
      <c r="X8" s="11"/>
    </row>
    <row r="9" spans="1:24" ht="54" customHeight="1">
      <c r="A9" s="10" t="s">
        <v>227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1"/>
    </row>
    <row r="10" spans="1:24" ht="27.75">
      <c r="A10" s="14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1"/>
    </row>
    <row r="11" spans="1:24" ht="33.75" customHeight="1">
      <c r="A11" s="16" t="s">
        <v>7</v>
      </c>
      <c r="B11" s="12"/>
      <c r="C11" s="13">
        <f>SUMIF($X$17:$X$238,"Бюджет РФ",C$17:C$238)</f>
        <v>258.5</v>
      </c>
      <c r="D11" s="12"/>
      <c r="E11" s="13">
        <f>SUMIF($X$17:$X$238,"Бюджет РФ",E$17:E$238)</f>
        <v>2624.9000000000005</v>
      </c>
      <c r="F11" s="13"/>
      <c r="G11" s="13">
        <f>SUMIF($X$17:$X$238,"Бюджет РФ",G$17:G$238)</f>
        <v>349.25</v>
      </c>
      <c r="H11" s="13"/>
      <c r="I11" s="13">
        <f>SUMIF($X$17:$X$238,"Бюджет РФ",I$17:I$238)</f>
        <v>684.1999999999999</v>
      </c>
      <c r="J11" s="13"/>
      <c r="K11" s="13">
        <f>SUMIF($X$17:$X$238,"Бюджет РФ",K$17:K$238)</f>
        <v>725.88</v>
      </c>
      <c r="L11" s="13"/>
      <c r="M11" s="13">
        <f>SUMIF($X$17:$X$238,"Бюджет РФ",M$17:M$238)</f>
        <v>835</v>
      </c>
      <c r="N11" s="13"/>
      <c r="O11" s="13">
        <f>SUMIF($X$17:$X$238,"Бюджет РФ",O$17:O$238)</f>
        <v>1314.7</v>
      </c>
      <c r="P11" s="13"/>
      <c r="Q11" s="13">
        <f>SUMIF($X$17:$X$238,"Бюджет РФ",Q$17:Q$238)</f>
        <v>1409.4399999999998</v>
      </c>
      <c r="R11" s="13"/>
      <c r="S11" s="13">
        <f>SUMIF($X$17:$X$238,"Бюджет РФ",S$17:S$238)</f>
        <v>279.92</v>
      </c>
      <c r="T11" s="13"/>
      <c r="U11" s="13">
        <f>SUMIF($X$17:$X$238,"Бюджет РФ",U$17:U$238)</f>
        <v>643.0999999999999</v>
      </c>
      <c r="V11" s="13"/>
      <c r="W11" s="13">
        <f>SUMIF($X$17:$X$238,"Бюджет РФ",W$17:W$238)</f>
        <v>724.3</v>
      </c>
      <c r="X11" s="12"/>
    </row>
    <row r="12" spans="1:24" ht="33.75" customHeight="1">
      <c r="A12" s="16" t="s">
        <v>5</v>
      </c>
      <c r="B12" s="12"/>
      <c r="C12" s="13">
        <f>SUMIF($X$17:$X$238,"Бюджет РБ",C$17:C$238)</f>
        <v>109.7</v>
      </c>
      <c r="D12" s="12"/>
      <c r="E12" s="13">
        <f>SUMIF($X$17:$X$238,"Бюджет РБ",E$17:E$238)</f>
        <v>1156.2199999999998</v>
      </c>
      <c r="F12" s="13"/>
      <c r="G12" s="13">
        <f>SUMIF($X$17:$X$238,"Бюджет РБ",G$17:G$238)</f>
        <v>104.82900000000001</v>
      </c>
      <c r="H12" s="13"/>
      <c r="I12" s="13">
        <f>SUMIF($X$17:$X$238,"Бюджет РБ",I$17:I$238)</f>
        <v>438.329</v>
      </c>
      <c r="J12" s="13"/>
      <c r="K12" s="13">
        <f>SUMIF($X$17:$X$238,"Бюджет РБ",K$17:K$238)</f>
        <v>439.72900000000004</v>
      </c>
      <c r="L12" s="13"/>
      <c r="M12" s="13">
        <f>SUMIF($X$17:$X$238,"Бюджет РБ",M$17:M$238)</f>
        <v>42.5</v>
      </c>
      <c r="N12" s="13"/>
      <c r="O12" s="13">
        <f>SUMIF($X$17:$X$238,"Бюджет РБ",O$17:O$238)</f>
        <v>44.25</v>
      </c>
      <c r="P12" s="13"/>
      <c r="Q12" s="13">
        <f>SUMIF($X$17:$X$238,"Бюджет РБ",Q$17:Q$238)</f>
        <v>46.25</v>
      </c>
      <c r="R12" s="13"/>
      <c r="S12" s="13">
        <f>SUMIF($X$17:$X$238,"Бюджет РБ",S$17:S$238)</f>
        <v>29.7</v>
      </c>
      <c r="T12" s="13"/>
      <c r="U12" s="13">
        <f>SUMIF($X$17:$X$238,"Бюджет РБ",U$17:U$238)</f>
        <v>31.5</v>
      </c>
      <c r="V12" s="13"/>
      <c r="W12" s="13">
        <f>SUMIF($X$17:$X$238,"Бюджет РБ",W$17:W$238)</f>
        <v>693.4</v>
      </c>
      <c r="X12" s="12"/>
    </row>
    <row r="13" spans="1:24" ht="33.75" customHeight="1">
      <c r="A13" s="16" t="s">
        <v>6</v>
      </c>
      <c r="B13" s="12"/>
      <c r="C13" s="13">
        <f>SUMIF($X$17:$X$238,"Бюджет ГО",C$17:C$238)</f>
        <v>0</v>
      </c>
      <c r="D13" s="12"/>
      <c r="E13" s="13">
        <f>SUMIF($X$17:$X$238,"Бюджет ГО",E$17:E$238)</f>
        <v>0</v>
      </c>
      <c r="F13" s="13"/>
      <c r="G13" s="13">
        <f>SUMIF($X$17:$X$238,"Бюджет ГО",G$17:G$238)</f>
        <v>0</v>
      </c>
      <c r="H13" s="13"/>
      <c r="I13" s="13">
        <f>SUMIF($X$17:$X$238,"Бюджет ГО",I$17:I$238)</f>
        <v>0</v>
      </c>
      <c r="J13" s="13"/>
      <c r="K13" s="13">
        <f>SUMIF($X$17:$X$238,"Бюджет ГО",K$17:K$238)</f>
        <v>0</v>
      </c>
      <c r="L13" s="13"/>
      <c r="M13" s="13">
        <f>SUMIF($X$17:$X$238,"Бюджет ГО",M$17:M$238)</f>
        <v>0</v>
      </c>
      <c r="N13" s="13"/>
      <c r="O13" s="13">
        <f>SUMIF($X$17:$X$238,"Бюджет ГО",O$17:O$238)</f>
        <v>0</v>
      </c>
      <c r="P13" s="13"/>
      <c r="Q13" s="13">
        <f>SUMIF($X$17:$X$238,"Бюджет ГО",Q$17:Q$238)</f>
        <v>0</v>
      </c>
      <c r="R13" s="13"/>
      <c r="S13" s="13">
        <f>SUMIF($X$17:$X$238,"Бюджет ГО",S$17:S$238)</f>
        <v>0</v>
      </c>
      <c r="T13" s="13"/>
      <c r="U13" s="13">
        <f>SUMIF($X$17:$X$238,"Бюджет ГО",U$17:U$238)</f>
        <v>0</v>
      </c>
      <c r="V13" s="13"/>
      <c r="W13" s="13">
        <f>SUMIF($X$17:$X$238,"Бюджет ГО",W$17:W$238)</f>
        <v>0</v>
      </c>
      <c r="X13" s="12"/>
    </row>
    <row r="14" spans="1:24" ht="57.75" customHeight="1">
      <c r="A14" s="16" t="s">
        <v>230</v>
      </c>
      <c r="B14" s="12"/>
      <c r="C14" s="13">
        <f>SUMIF($X$17:$X$238,"Собств.",C$17:C$238)</f>
        <v>21659.916</v>
      </c>
      <c r="D14" s="12"/>
      <c r="E14" s="13">
        <f>SUMIF($X$17:$X$238,"Собств.",E$17:E$238)</f>
        <v>10577.09</v>
      </c>
      <c r="F14" s="13"/>
      <c r="G14" s="13">
        <f>SUMIF($X$17:$X$238,"Собств.",G$17:G$238)</f>
        <v>9724.710000000003</v>
      </c>
      <c r="H14" s="13"/>
      <c r="I14" s="13">
        <f>SUMIF($X$17:$X$238,"Собств.",I$17:I$238)</f>
        <v>12606.749999999998</v>
      </c>
      <c r="J14" s="13"/>
      <c r="K14" s="13">
        <f>SUMIF($X$17:$X$238,"Собств.",K$17:K$238)</f>
        <v>13940.770000000002</v>
      </c>
      <c r="L14" s="13"/>
      <c r="M14" s="13">
        <f>SUMIF($X$17:$X$238,"Собств.",M$17:M$238)</f>
        <v>9520.790000000003</v>
      </c>
      <c r="N14" s="13"/>
      <c r="O14" s="13">
        <f>SUMIF($X$17:$X$238,"Собств.",O$17:O$238)</f>
        <v>12090.219999999998</v>
      </c>
      <c r="P14" s="13"/>
      <c r="Q14" s="13">
        <f>SUMIF($X$17:$X$238,"Собств.",Q$17:Q$238)</f>
        <v>12601.539999999995</v>
      </c>
      <c r="R14" s="13"/>
      <c r="S14" s="13">
        <f>SUMIF($X$17:$X$238,"Собств.",S$17:S$238)</f>
        <v>11580.519999999999</v>
      </c>
      <c r="T14" s="13"/>
      <c r="U14" s="13">
        <f>SUMIF($X$17:$X$238,"Собств.",U$17:U$238)</f>
        <v>11964.685</v>
      </c>
      <c r="V14" s="13"/>
      <c r="W14" s="13">
        <f>SUMIF($X$17:$X$238,"Собств.",W$17:W$238)</f>
        <v>17561.010000000002</v>
      </c>
      <c r="X14" s="12"/>
    </row>
    <row r="15" spans="1:24" ht="50.25" customHeight="1">
      <c r="A15" s="16" t="s">
        <v>210</v>
      </c>
      <c r="B15" s="12"/>
      <c r="C15" s="13">
        <f>SUMIF($X$17:$X$238,"Привлеч.",C$17:C$238)</f>
        <v>2782.9999999999995</v>
      </c>
      <c r="D15" s="12"/>
      <c r="E15" s="13">
        <f>SUMIF($X$17:$X$238,"Привлеч.",E$17:E$238)</f>
        <v>2624.21</v>
      </c>
      <c r="F15" s="13"/>
      <c r="G15" s="13">
        <f>SUMIF($X$17:$X$238,"Привлеч.",G$17:G$238)</f>
        <v>1060.44</v>
      </c>
      <c r="H15" s="13"/>
      <c r="I15" s="13">
        <f>SUMIF($X$17:$X$238,"Привлеч.",I$17:I$238)</f>
        <v>1625.04</v>
      </c>
      <c r="J15" s="13"/>
      <c r="K15" s="13">
        <f>SUMIF($X$17:$X$238,"Привлеч.",K$17:K$238)</f>
        <v>1902.54</v>
      </c>
      <c r="L15" s="13"/>
      <c r="M15" s="13">
        <f>SUMIF($X$17:$X$238,"Привлеч.",M$17:M$238)</f>
        <v>944.04</v>
      </c>
      <c r="N15" s="13"/>
      <c r="O15" s="13">
        <f>SUMIF($X$17:$X$238,"Привлеч.",O$17:O$238)</f>
        <v>1370.54</v>
      </c>
      <c r="P15" s="13"/>
      <c r="Q15" s="13">
        <f>SUMIF($X$17:$X$238,"Привлеч.",Q$17:Q$238)</f>
        <v>1646.54</v>
      </c>
      <c r="R15" s="13"/>
      <c r="S15" s="13">
        <f>SUMIF($X$17:$X$238,"Привлеч.",S$17:S$238)</f>
        <v>482.95</v>
      </c>
      <c r="T15" s="13"/>
      <c r="U15" s="13">
        <f>SUMIF($X$17:$X$238,"Привлеч.",U$17:U$238)</f>
        <v>859.45</v>
      </c>
      <c r="V15" s="13"/>
      <c r="W15" s="13">
        <f>SUMIF($X$17:$X$238,"Привлеч.",W$17:W$238)</f>
        <v>1135.45</v>
      </c>
      <c r="X15" s="12"/>
    </row>
    <row r="16" spans="1:24" ht="51.75" customHeight="1" hidden="1">
      <c r="A16" s="22" t="s">
        <v>14</v>
      </c>
      <c r="B16" s="12"/>
      <c r="C16" s="13">
        <f>SUMIF($X$17:$X$238,"Иностр.",C$17:C$238)</f>
        <v>0</v>
      </c>
      <c r="D16" s="12"/>
      <c r="E16" s="13">
        <f>SUMIF($X$17:$X$238,"Иностр.",E$17:E$238)</f>
        <v>0</v>
      </c>
      <c r="F16" s="13"/>
      <c r="G16" s="13">
        <f>SUMIF($X$17:$X$238,"Иностр.",G$17:G$238)</f>
        <v>0</v>
      </c>
      <c r="H16" s="13"/>
      <c r="I16" s="13">
        <f>SUMIF($X$17:$X$238,"Иностр.",I$17:I$238)</f>
        <v>0</v>
      </c>
      <c r="J16" s="13"/>
      <c r="K16" s="13">
        <f>SUMIF($X$17:$X$238,"Иностр.",K$17:K$238)</f>
        <v>0</v>
      </c>
      <c r="L16" s="13"/>
      <c r="M16" s="13">
        <f>SUMIF($X$17:$X$238,"Иностр.",M$17:M$238)</f>
        <v>0</v>
      </c>
      <c r="N16" s="13"/>
      <c r="O16" s="13">
        <f>SUMIF($X$17:$X$238,"Иностр.",O$17:O$238)</f>
        <v>0</v>
      </c>
      <c r="P16" s="13"/>
      <c r="Q16" s="13">
        <f>SUMIF($X$17:$X$238,"Иностр.",Q$17:Q$238)</f>
        <v>0</v>
      </c>
      <c r="R16" s="13"/>
      <c r="S16" s="13">
        <f>SUMIF($X$17:$X$238,"Иностр.",S$17:S$238)</f>
        <v>0</v>
      </c>
      <c r="T16" s="13"/>
      <c r="U16" s="13">
        <f>SUMIF($X$17:$X$238,"Иностр.",U$17:U$238)</f>
        <v>0</v>
      </c>
      <c r="V16" s="13"/>
      <c r="W16" s="13">
        <f>SUMIF($X$17:$X$238,"Иностр.",W$17:W$238)</f>
        <v>0</v>
      </c>
      <c r="X16" s="12"/>
    </row>
    <row r="17" spans="1:24" ht="126.75" customHeight="1">
      <c r="A17" s="48" t="s">
        <v>149</v>
      </c>
      <c r="B17" s="133" t="s">
        <v>35</v>
      </c>
      <c r="C17" s="133">
        <v>18.7</v>
      </c>
      <c r="D17" s="5"/>
      <c r="E17" s="133">
        <v>10.9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2" t="s">
        <v>25</v>
      </c>
    </row>
    <row r="18" spans="1:25" ht="253.5" customHeight="1">
      <c r="A18" s="132" t="s">
        <v>311</v>
      </c>
      <c r="B18" s="133" t="s">
        <v>35</v>
      </c>
      <c r="C18" s="82">
        <v>20</v>
      </c>
      <c r="D18" s="5"/>
      <c r="E18" s="133">
        <v>7</v>
      </c>
      <c r="F18" s="133"/>
      <c r="G18" s="133"/>
      <c r="H18" s="133"/>
      <c r="I18" s="133">
        <v>330</v>
      </c>
      <c r="J18" s="133"/>
      <c r="K18" s="133">
        <v>330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>
        <v>660</v>
      </c>
      <c r="X18" s="132" t="s">
        <v>25</v>
      </c>
      <c r="Y18" s="26"/>
    </row>
    <row r="19" spans="1:24" ht="27" customHeight="1" hidden="1">
      <c r="A19" s="119" t="s">
        <v>295</v>
      </c>
      <c r="B19" s="115"/>
      <c r="C19" s="115"/>
      <c r="D19" s="133"/>
      <c r="E19" s="8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2"/>
    </row>
    <row r="20" spans="1:24" ht="180.75" customHeight="1" hidden="1">
      <c r="A20" s="132" t="s">
        <v>297</v>
      </c>
      <c r="B20" s="48"/>
      <c r="C20" s="82">
        <v>41.3</v>
      </c>
      <c r="D20" s="133"/>
      <c r="E20" s="5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2" t="s">
        <v>27</v>
      </c>
    </row>
    <row r="21" spans="1:24" ht="55.5" customHeight="1">
      <c r="A21" s="201" t="s">
        <v>461</v>
      </c>
      <c r="B21" s="48"/>
      <c r="C21" s="82"/>
      <c r="D21" s="200"/>
      <c r="E21" s="5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199"/>
    </row>
    <row r="22" spans="1:24" ht="97.5" customHeight="1">
      <c r="A22" s="202" t="s">
        <v>460</v>
      </c>
      <c r="B22" s="115"/>
      <c r="C22" s="179"/>
      <c r="D22" s="5"/>
      <c r="E22" s="5">
        <v>2200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02" t="s">
        <v>12</v>
      </c>
    </row>
    <row r="23" spans="1:24" ht="67.5" customHeight="1">
      <c r="A23" s="73" t="s">
        <v>150</v>
      </c>
      <c r="B23" s="115"/>
      <c r="C23" s="5"/>
      <c r="D23" s="5"/>
      <c r="E23" s="5"/>
      <c r="F23" s="5"/>
      <c r="G23" s="5"/>
      <c r="H23" s="5"/>
      <c r="I23" s="5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31"/>
    </row>
    <row r="24" spans="1:25" ht="189" customHeight="1">
      <c r="A24" s="115" t="s">
        <v>151</v>
      </c>
      <c r="B24" s="115"/>
      <c r="C24" s="5">
        <v>50</v>
      </c>
      <c r="D24" s="5"/>
      <c r="E24" s="5">
        <v>40.6</v>
      </c>
      <c r="F24" s="5"/>
      <c r="G24" s="5">
        <v>64.629</v>
      </c>
      <c r="H24" s="5"/>
      <c r="I24" s="5">
        <v>64.629</v>
      </c>
      <c r="J24" s="5"/>
      <c r="K24" s="5">
        <v>64.629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31" t="s">
        <v>25</v>
      </c>
      <c r="Y24" s="21"/>
    </row>
    <row r="25" spans="1:25" ht="221.25" customHeight="1">
      <c r="A25" s="115" t="s">
        <v>306</v>
      </c>
      <c r="B25" s="115"/>
      <c r="C25" s="5"/>
      <c r="D25" s="5"/>
      <c r="E25" s="5">
        <v>104.8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31" t="s">
        <v>25</v>
      </c>
      <c r="Y25" s="21"/>
    </row>
    <row r="26" spans="1:24" ht="219" customHeight="1">
      <c r="A26" s="115" t="s">
        <v>133</v>
      </c>
      <c r="B26" s="9"/>
      <c r="C26" s="5">
        <v>18.1</v>
      </c>
      <c r="D26" s="5"/>
      <c r="E26" s="5">
        <v>73.4</v>
      </c>
      <c r="F26" s="5"/>
      <c r="G26" s="5">
        <v>56.4</v>
      </c>
      <c r="H26" s="5"/>
      <c r="I26" s="5">
        <v>56.4</v>
      </c>
      <c r="J26" s="5"/>
      <c r="K26" s="5">
        <v>56.4</v>
      </c>
      <c r="L26" s="5"/>
      <c r="M26" s="5">
        <v>100</v>
      </c>
      <c r="N26" s="5"/>
      <c r="O26" s="5">
        <v>100</v>
      </c>
      <c r="P26" s="5"/>
      <c r="Q26" s="5">
        <v>100</v>
      </c>
      <c r="R26" s="5"/>
      <c r="S26" s="5"/>
      <c r="T26" s="5"/>
      <c r="U26" s="5"/>
      <c r="V26" s="5"/>
      <c r="W26" s="5"/>
      <c r="X26" s="131" t="s">
        <v>27</v>
      </c>
    </row>
    <row r="27" spans="1:24" ht="139.5" customHeight="1">
      <c r="A27" s="115" t="s">
        <v>309</v>
      </c>
      <c r="B27" s="9"/>
      <c r="C27" s="5"/>
      <c r="D27" s="5"/>
      <c r="E27" s="5">
        <v>241.2</v>
      </c>
      <c r="F27" s="5"/>
      <c r="G27" s="5">
        <v>147.2</v>
      </c>
      <c r="H27" s="5"/>
      <c r="I27" s="5">
        <v>147.2</v>
      </c>
      <c r="J27" s="5"/>
      <c r="K27" s="5">
        <v>147.2</v>
      </c>
      <c r="L27" s="5"/>
      <c r="M27" s="5">
        <v>463.7</v>
      </c>
      <c r="N27" s="5"/>
      <c r="O27" s="5">
        <v>463.7</v>
      </c>
      <c r="P27" s="5"/>
      <c r="Q27" s="5">
        <v>463.7</v>
      </c>
      <c r="R27" s="5"/>
      <c r="S27" s="5"/>
      <c r="T27" s="5"/>
      <c r="U27" s="5"/>
      <c r="V27" s="5"/>
      <c r="W27" s="5"/>
      <c r="X27" s="131" t="s">
        <v>27</v>
      </c>
    </row>
    <row r="28" spans="1:24" ht="160.5" customHeight="1">
      <c r="A28" s="115" t="s">
        <v>310</v>
      </c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 t="s">
        <v>35</v>
      </c>
      <c r="S28" s="5">
        <v>6.6</v>
      </c>
      <c r="T28" s="5" t="s">
        <v>35</v>
      </c>
      <c r="U28" s="5">
        <v>6.6</v>
      </c>
      <c r="V28" s="5" t="s">
        <v>35</v>
      </c>
      <c r="W28" s="5">
        <v>6.6</v>
      </c>
      <c r="X28" s="131" t="s">
        <v>27</v>
      </c>
    </row>
    <row r="29" spans="1:24" ht="63.75" customHeight="1">
      <c r="A29" s="50" t="s">
        <v>307</v>
      </c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31"/>
    </row>
    <row r="30" spans="1:24" ht="322.5" customHeight="1">
      <c r="A30" s="115" t="s">
        <v>308</v>
      </c>
      <c r="B30" s="9"/>
      <c r="C30" s="5"/>
      <c r="D30" s="5"/>
      <c r="E30" s="5">
        <v>966.3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31" t="s">
        <v>25</v>
      </c>
    </row>
    <row r="31" spans="1:24" ht="27.75">
      <c r="A31" s="50" t="s">
        <v>87</v>
      </c>
      <c r="B31" s="115"/>
      <c r="C31" s="1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31"/>
    </row>
    <row r="32" spans="1:24" ht="259.5" customHeight="1">
      <c r="A32" s="132" t="s">
        <v>130</v>
      </c>
      <c r="B32" s="115"/>
      <c r="C32" s="128">
        <v>904.7</v>
      </c>
      <c r="D32" s="133"/>
      <c r="E32" s="133">
        <v>794.6</v>
      </c>
      <c r="F32" s="133"/>
      <c r="G32" s="133">
        <v>177.4</v>
      </c>
      <c r="H32" s="133"/>
      <c r="I32" s="133">
        <v>177.4</v>
      </c>
      <c r="J32" s="133"/>
      <c r="K32" s="133">
        <v>177.4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2" t="s">
        <v>12</v>
      </c>
    </row>
    <row r="33" spans="1:24" ht="193.5" customHeight="1">
      <c r="A33" s="132" t="s">
        <v>88</v>
      </c>
      <c r="B33" s="115"/>
      <c r="C33" s="128">
        <v>266.8</v>
      </c>
      <c r="D33" s="133"/>
      <c r="E33" s="133">
        <v>736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2" t="s">
        <v>12</v>
      </c>
    </row>
    <row r="34" spans="1:25" s="106" customFormat="1" ht="75.75" customHeight="1">
      <c r="A34" s="73" t="s">
        <v>61</v>
      </c>
      <c r="B34" s="48"/>
      <c r="C34" s="48"/>
      <c r="D34" s="133"/>
      <c r="E34" s="133"/>
      <c r="F34" s="133"/>
      <c r="G34" s="134"/>
      <c r="H34" s="134"/>
      <c r="I34" s="134"/>
      <c r="J34" s="134"/>
      <c r="K34" s="134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  <c r="X34" s="132"/>
      <c r="Y34" s="42"/>
    </row>
    <row r="35" spans="1:24" ht="58.5" customHeight="1">
      <c r="A35" s="226" t="s">
        <v>171</v>
      </c>
      <c r="B35" s="115"/>
      <c r="C35" s="48">
        <v>124</v>
      </c>
      <c r="D35" s="133"/>
      <c r="E35" s="133">
        <v>266.8</v>
      </c>
      <c r="F35" s="133"/>
      <c r="G35" s="134"/>
      <c r="H35" s="134"/>
      <c r="I35" s="134"/>
      <c r="J35" s="134"/>
      <c r="K35" s="134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  <c r="X35" s="132" t="s">
        <v>27</v>
      </c>
    </row>
    <row r="36" spans="1:24" ht="119.25" customHeight="1">
      <c r="A36" s="226"/>
      <c r="B36" s="115"/>
      <c r="C36" s="115">
        <v>0.2</v>
      </c>
      <c r="D36" s="5"/>
      <c r="E36" s="5">
        <v>8.2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1"/>
      <c r="R36" s="51"/>
      <c r="S36" s="51"/>
      <c r="T36" s="51"/>
      <c r="U36" s="51"/>
      <c r="V36" s="51"/>
      <c r="W36" s="51"/>
      <c r="X36" s="131" t="s">
        <v>12</v>
      </c>
    </row>
    <row r="37" spans="1:24" ht="93" customHeight="1">
      <c r="A37" s="50" t="s">
        <v>42</v>
      </c>
      <c r="B37" s="115"/>
      <c r="C37" s="1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31"/>
    </row>
    <row r="38" spans="1:24" ht="208.5" customHeight="1">
      <c r="A38" s="115" t="s">
        <v>43</v>
      </c>
      <c r="B38" s="115"/>
      <c r="C38" s="115">
        <v>13</v>
      </c>
      <c r="D38" s="5"/>
      <c r="E38" s="51">
        <v>11</v>
      </c>
      <c r="F38" s="5"/>
      <c r="G38" s="5">
        <v>15</v>
      </c>
      <c r="H38" s="5"/>
      <c r="I38" s="5">
        <v>17</v>
      </c>
      <c r="J38" s="5"/>
      <c r="K38" s="51">
        <v>48</v>
      </c>
      <c r="L38" s="51"/>
      <c r="M38" s="5">
        <v>18</v>
      </c>
      <c r="N38" s="51"/>
      <c r="O38" s="51">
        <v>22</v>
      </c>
      <c r="P38" s="51"/>
      <c r="Q38" s="51">
        <v>54</v>
      </c>
      <c r="R38" s="51"/>
      <c r="S38" s="5">
        <v>18</v>
      </c>
      <c r="T38" s="5"/>
      <c r="U38" s="5">
        <v>22</v>
      </c>
      <c r="V38" s="5"/>
      <c r="W38" s="51">
        <v>50</v>
      </c>
      <c r="X38" s="131" t="s">
        <v>12</v>
      </c>
    </row>
    <row r="39" spans="1:24" ht="81">
      <c r="A39" s="50" t="s">
        <v>413</v>
      </c>
      <c r="B39" s="115"/>
      <c r="C39" s="11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31"/>
    </row>
    <row r="40" spans="1:24" ht="78.75" customHeight="1">
      <c r="A40" s="48" t="s">
        <v>46</v>
      </c>
      <c r="B40" s="48"/>
      <c r="C40" s="48">
        <v>40.1</v>
      </c>
      <c r="D40" s="133"/>
      <c r="E40" s="133">
        <v>5</v>
      </c>
      <c r="F40" s="133"/>
      <c r="G40" s="133">
        <v>10</v>
      </c>
      <c r="H40" s="133"/>
      <c r="I40" s="133">
        <v>11</v>
      </c>
      <c r="J40" s="133"/>
      <c r="K40" s="133">
        <v>12</v>
      </c>
      <c r="L40" s="133"/>
      <c r="M40" s="133">
        <v>10.5</v>
      </c>
      <c r="N40" s="133"/>
      <c r="O40" s="133">
        <v>12.1</v>
      </c>
      <c r="P40" s="133"/>
      <c r="Q40" s="133">
        <v>14.4</v>
      </c>
      <c r="R40" s="133"/>
      <c r="S40" s="133">
        <v>11</v>
      </c>
      <c r="T40" s="133"/>
      <c r="U40" s="133">
        <v>13.3</v>
      </c>
      <c r="V40" s="133"/>
      <c r="W40" s="133">
        <v>17.3</v>
      </c>
      <c r="X40" s="132" t="s">
        <v>12</v>
      </c>
    </row>
    <row r="41" spans="1:24" ht="41.25" customHeight="1">
      <c r="A41" s="50" t="s">
        <v>38</v>
      </c>
      <c r="B41" s="115"/>
      <c r="C41" s="11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31"/>
    </row>
    <row r="42" spans="1:24" ht="145.5" customHeight="1">
      <c r="A42" s="115" t="s">
        <v>39</v>
      </c>
      <c r="B42" s="115"/>
      <c r="C42" s="115">
        <v>8.4</v>
      </c>
      <c r="D42" s="5"/>
      <c r="E42" s="5">
        <v>33.4</v>
      </c>
      <c r="F42" s="5"/>
      <c r="G42" s="5">
        <v>35</v>
      </c>
      <c r="H42" s="5"/>
      <c r="I42" s="5">
        <v>35</v>
      </c>
      <c r="J42" s="5"/>
      <c r="K42" s="5">
        <v>35</v>
      </c>
      <c r="L42" s="5"/>
      <c r="M42" s="5">
        <v>150</v>
      </c>
      <c r="N42" s="5"/>
      <c r="O42" s="5">
        <v>150</v>
      </c>
      <c r="P42" s="5"/>
      <c r="Q42" s="5">
        <v>150</v>
      </c>
      <c r="R42" s="5"/>
      <c r="S42" s="5"/>
      <c r="T42" s="5"/>
      <c r="U42" s="5"/>
      <c r="V42" s="5"/>
      <c r="W42" s="5"/>
      <c r="X42" s="131" t="s">
        <v>12</v>
      </c>
    </row>
    <row r="43" spans="1:24" ht="81">
      <c r="A43" s="50" t="s">
        <v>40</v>
      </c>
      <c r="B43" s="115"/>
      <c r="C43" s="1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31"/>
    </row>
    <row r="44" spans="1:24" ht="118.5" customHeight="1">
      <c r="A44" s="115" t="s">
        <v>41</v>
      </c>
      <c r="B44" s="115"/>
      <c r="C44" s="115">
        <v>1008.1</v>
      </c>
      <c r="D44" s="5"/>
      <c r="E44" s="51">
        <v>1120.91</v>
      </c>
      <c r="F44" s="5"/>
      <c r="G44" s="5">
        <v>163.64</v>
      </c>
      <c r="H44" s="5"/>
      <c r="I44" s="5">
        <v>163.64</v>
      </c>
      <c r="J44" s="5"/>
      <c r="K44" s="5">
        <v>163.64</v>
      </c>
      <c r="L44" s="5"/>
      <c r="M44" s="5">
        <v>440.84</v>
      </c>
      <c r="N44" s="5"/>
      <c r="O44" s="5">
        <v>440.84</v>
      </c>
      <c r="P44" s="5"/>
      <c r="Q44" s="5">
        <v>440.84</v>
      </c>
      <c r="R44" s="5"/>
      <c r="S44" s="5">
        <v>197.45</v>
      </c>
      <c r="T44" s="5"/>
      <c r="U44" s="5">
        <v>197.45</v>
      </c>
      <c r="V44" s="5"/>
      <c r="W44" s="5">
        <v>197.45</v>
      </c>
      <c r="X44" s="131" t="s">
        <v>32</v>
      </c>
    </row>
    <row r="45" spans="1:24" ht="66" customHeight="1">
      <c r="A45" s="50" t="s">
        <v>177</v>
      </c>
      <c r="B45" s="115"/>
      <c r="C45" s="11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31"/>
    </row>
    <row r="46" spans="1:24" ht="67.5" customHeight="1">
      <c r="A46" s="115" t="s">
        <v>45</v>
      </c>
      <c r="B46" s="115"/>
      <c r="C46" s="128">
        <v>20</v>
      </c>
      <c r="D46" s="133"/>
      <c r="E46" s="133">
        <v>22</v>
      </c>
      <c r="F46" s="133"/>
      <c r="G46" s="133">
        <v>22</v>
      </c>
      <c r="H46" s="133"/>
      <c r="I46" s="133">
        <v>28</v>
      </c>
      <c r="J46" s="133"/>
      <c r="K46" s="133">
        <v>32</v>
      </c>
      <c r="L46" s="133"/>
      <c r="M46" s="133">
        <v>22</v>
      </c>
      <c r="N46" s="133"/>
      <c r="O46" s="133">
        <v>30</v>
      </c>
      <c r="P46" s="133"/>
      <c r="Q46" s="133">
        <v>36</v>
      </c>
      <c r="R46" s="133"/>
      <c r="S46" s="133">
        <v>22</v>
      </c>
      <c r="T46" s="133"/>
      <c r="U46" s="133">
        <v>32</v>
      </c>
      <c r="V46" s="133"/>
      <c r="W46" s="133">
        <v>38</v>
      </c>
      <c r="X46" s="132" t="s">
        <v>12</v>
      </c>
    </row>
    <row r="47" spans="1:24" ht="81">
      <c r="A47" s="73" t="s">
        <v>44</v>
      </c>
      <c r="B47" s="115"/>
      <c r="C47" s="11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31"/>
    </row>
    <row r="48" spans="1:24" ht="129" customHeight="1">
      <c r="A48" s="115" t="s">
        <v>422</v>
      </c>
      <c r="B48" s="115"/>
      <c r="C48" s="115">
        <v>67.5</v>
      </c>
      <c r="D48" s="5"/>
      <c r="E48" s="5">
        <v>63.5</v>
      </c>
      <c r="F48" s="5"/>
      <c r="G48" s="51">
        <v>621.8</v>
      </c>
      <c r="H48" s="51"/>
      <c r="I48" s="51">
        <v>621.8</v>
      </c>
      <c r="J48" s="51"/>
      <c r="K48" s="51">
        <v>621.8</v>
      </c>
      <c r="L48" s="51"/>
      <c r="M48" s="51">
        <v>218.2</v>
      </c>
      <c r="N48" s="51"/>
      <c r="O48" s="51">
        <v>218.2</v>
      </c>
      <c r="P48" s="51"/>
      <c r="Q48" s="51">
        <v>218.2</v>
      </c>
      <c r="R48" s="51"/>
      <c r="S48" s="51"/>
      <c r="T48" s="5"/>
      <c r="U48" s="5"/>
      <c r="V48" s="5"/>
      <c r="W48" s="5"/>
      <c r="X48" s="131" t="s">
        <v>32</v>
      </c>
    </row>
    <row r="49" spans="1:24" ht="81">
      <c r="A49" s="73" t="s">
        <v>47</v>
      </c>
      <c r="B49" s="115"/>
      <c r="C49" s="11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31"/>
    </row>
    <row r="50" spans="1:24" ht="65.25" customHeight="1">
      <c r="A50" s="115" t="s">
        <v>48</v>
      </c>
      <c r="B50" s="115"/>
      <c r="C50" s="115">
        <v>3.98</v>
      </c>
      <c r="D50" s="5"/>
      <c r="E50" s="5">
        <v>1.47</v>
      </c>
      <c r="F50" s="5"/>
      <c r="G50" s="5">
        <v>3.05</v>
      </c>
      <c r="H50" s="5"/>
      <c r="I50" s="5">
        <v>3.05</v>
      </c>
      <c r="J50" s="5"/>
      <c r="K50" s="5">
        <v>3.05</v>
      </c>
      <c r="L50" s="5"/>
      <c r="M50" s="5">
        <v>7.21</v>
      </c>
      <c r="N50" s="5"/>
      <c r="O50" s="5">
        <v>7.21</v>
      </c>
      <c r="P50" s="5"/>
      <c r="Q50" s="5">
        <v>7.21</v>
      </c>
      <c r="R50" s="5"/>
      <c r="S50" s="5">
        <v>11.99</v>
      </c>
      <c r="T50" s="5"/>
      <c r="U50" s="5">
        <v>11.99</v>
      </c>
      <c r="V50" s="5"/>
      <c r="W50" s="5">
        <v>11.99</v>
      </c>
      <c r="X50" s="131" t="s">
        <v>12</v>
      </c>
    </row>
    <row r="51" spans="1:24" ht="59.25" customHeight="1">
      <c r="A51" s="73" t="s">
        <v>408</v>
      </c>
      <c r="B51" s="115"/>
      <c r="C51" s="11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31"/>
    </row>
    <row r="52" spans="1:24" ht="95.25" customHeight="1">
      <c r="A52" s="115" t="s">
        <v>49</v>
      </c>
      <c r="B52" s="115"/>
      <c r="C52" s="115">
        <v>109</v>
      </c>
      <c r="D52" s="5"/>
      <c r="E52" s="51">
        <v>75</v>
      </c>
      <c r="F52" s="51"/>
      <c r="G52" s="51"/>
      <c r="H52" s="51"/>
      <c r="I52" s="51">
        <v>49</v>
      </c>
      <c r="J52" s="51"/>
      <c r="K52" s="51">
        <v>49</v>
      </c>
      <c r="L52" s="51"/>
      <c r="M52" s="51"/>
      <c r="N52" s="51"/>
      <c r="O52" s="51">
        <v>39</v>
      </c>
      <c r="P52" s="51"/>
      <c r="Q52" s="51">
        <v>39</v>
      </c>
      <c r="R52" s="51"/>
      <c r="S52" s="51"/>
      <c r="T52" s="51"/>
      <c r="U52" s="51">
        <v>35</v>
      </c>
      <c r="V52" s="51"/>
      <c r="W52" s="51">
        <v>35</v>
      </c>
      <c r="X52" s="131" t="s">
        <v>12</v>
      </c>
    </row>
    <row r="53" spans="1:24" ht="31.5" customHeight="1">
      <c r="A53" s="50" t="s">
        <v>202</v>
      </c>
      <c r="B53" s="115"/>
      <c r="C53" s="128"/>
      <c r="D53" s="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2"/>
    </row>
    <row r="54" spans="1:24" ht="83.25" customHeight="1">
      <c r="A54" s="132" t="s">
        <v>169</v>
      </c>
      <c r="B54" s="115"/>
      <c r="C54" s="128">
        <v>10</v>
      </c>
      <c r="D54" s="5"/>
      <c r="E54" s="134">
        <v>10</v>
      </c>
      <c r="F54" s="134"/>
      <c r="G54" s="134">
        <v>10</v>
      </c>
      <c r="H54" s="134"/>
      <c r="I54" s="134">
        <v>12</v>
      </c>
      <c r="J54" s="134"/>
      <c r="K54" s="134">
        <v>14</v>
      </c>
      <c r="L54" s="134"/>
      <c r="M54" s="134">
        <v>10</v>
      </c>
      <c r="N54" s="134"/>
      <c r="O54" s="134">
        <v>12</v>
      </c>
      <c r="P54" s="134"/>
      <c r="Q54" s="134">
        <v>14</v>
      </c>
      <c r="R54" s="134"/>
      <c r="S54" s="134">
        <v>10</v>
      </c>
      <c r="T54" s="134"/>
      <c r="U54" s="134">
        <v>12</v>
      </c>
      <c r="V54" s="134"/>
      <c r="W54" s="134">
        <v>14</v>
      </c>
      <c r="X54" s="132" t="s">
        <v>12</v>
      </c>
    </row>
    <row r="55" spans="1:24" ht="54.75" customHeight="1">
      <c r="A55" s="81" t="s">
        <v>54</v>
      </c>
      <c r="B55" s="115"/>
      <c r="C55" s="11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31"/>
    </row>
    <row r="56" spans="1:24" ht="126.75" customHeight="1">
      <c r="A56" s="115" t="s">
        <v>53</v>
      </c>
      <c r="B56" s="115"/>
      <c r="C56" s="128">
        <v>17</v>
      </c>
      <c r="D56" s="133"/>
      <c r="E56" s="134">
        <v>28</v>
      </c>
      <c r="F56" s="134"/>
      <c r="G56" s="134">
        <v>5</v>
      </c>
      <c r="H56" s="134"/>
      <c r="I56" s="134">
        <v>15</v>
      </c>
      <c r="J56" s="134"/>
      <c r="K56" s="134">
        <v>25</v>
      </c>
      <c r="L56" s="134"/>
      <c r="M56" s="134">
        <v>5</v>
      </c>
      <c r="N56" s="134"/>
      <c r="O56" s="134">
        <v>15</v>
      </c>
      <c r="P56" s="134"/>
      <c r="Q56" s="134">
        <v>25</v>
      </c>
      <c r="R56" s="134"/>
      <c r="S56" s="134">
        <v>5</v>
      </c>
      <c r="T56" s="134"/>
      <c r="U56" s="134">
        <v>15</v>
      </c>
      <c r="V56" s="134"/>
      <c r="W56" s="134">
        <v>25</v>
      </c>
      <c r="X56" s="132" t="s">
        <v>12</v>
      </c>
    </row>
    <row r="57" spans="1:24" ht="81">
      <c r="A57" s="73" t="s">
        <v>55</v>
      </c>
      <c r="B57" s="48"/>
      <c r="C57" s="143">
        <v>978</v>
      </c>
      <c r="D57" s="133"/>
      <c r="E57" s="40">
        <v>825</v>
      </c>
      <c r="F57" s="40"/>
      <c r="G57" s="40">
        <v>225</v>
      </c>
      <c r="H57" s="40"/>
      <c r="I57" s="40">
        <v>450</v>
      </c>
      <c r="J57" s="40"/>
      <c r="K57" s="40">
        <v>675</v>
      </c>
      <c r="L57" s="76"/>
      <c r="M57" s="40">
        <v>225</v>
      </c>
      <c r="N57" s="40"/>
      <c r="O57" s="40">
        <v>450</v>
      </c>
      <c r="P57" s="40"/>
      <c r="Q57" s="40">
        <v>675</v>
      </c>
      <c r="R57" s="76"/>
      <c r="S57" s="40">
        <v>225</v>
      </c>
      <c r="T57" s="40"/>
      <c r="U57" s="40">
        <v>450</v>
      </c>
      <c r="V57" s="40"/>
      <c r="W57" s="40">
        <v>675</v>
      </c>
      <c r="X57" s="77" t="s">
        <v>12</v>
      </c>
    </row>
    <row r="58" spans="1:24" ht="83.25">
      <c r="A58" s="115" t="s">
        <v>56</v>
      </c>
      <c r="B58" s="115"/>
      <c r="C58" s="128">
        <v>1292</v>
      </c>
      <c r="D58" s="133"/>
      <c r="E58" s="51">
        <v>1108</v>
      </c>
      <c r="F58" s="51"/>
      <c r="G58" s="51">
        <v>275</v>
      </c>
      <c r="H58" s="51"/>
      <c r="I58" s="51">
        <v>550</v>
      </c>
      <c r="J58" s="51"/>
      <c r="K58" s="51">
        <v>825</v>
      </c>
      <c r="L58" s="5"/>
      <c r="M58" s="51">
        <v>275</v>
      </c>
      <c r="N58" s="51"/>
      <c r="O58" s="51">
        <v>550</v>
      </c>
      <c r="P58" s="51"/>
      <c r="Q58" s="51">
        <v>825</v>
      </c>
      <c r="R58" s="5"/>
      <c r="S58" s="51">
        <v>275</v>
      </c>
      <c r="T58" s="51"/>
      <c r="U58" s="51">
        <v>550</v>
      </c>
      <c r="V58" s="51"/>
      <c r="W58" s="51">
        <v>825</v>
      </c>
      <c r="X58" s="215" t="s">
        <v>32</v>
      </c>
    </row>
    <row r="59" spans="1:25" ht="27.75">
      <c r="A59" s="50" t="s">
        <v>57</v>
      </c>
      <c r="B59" s="115"/>
      <c r="C59" s="115">
        <v>44</v>
      </c>
      <c r="D59" s="5"/>
      <c r="E59" s="5">
        <v>41</v>
      </c>
      <c r="F59" s="5"/>
      <c r="G59" s="5"/>
      <c r="H59" s="5"/>
      <c r="I59" s="5">
        <v>46</v>
      </c>
      <c r="J59" s="5"/>
      <c r="K59" s="5">
        <v>46</v>
      </c>
      <c r="L59" s="5"/>
      <c r="M59" s="5">
        <v>148</v>
      </c>
      <c r="N59" s="5"/>
      <c r="O59" s="5">
        <v>540</v>
      </c>
      <c r="P59" s="5"/>
      <c r="Q59" s="5">
        <v>600</v>
      </c>
      <c r="R59" s="5"/>
      <c r="S59" s="5">
        <v>171</v>
      </c>
      <c r="T59" s="5"/>
      <c r="U59" s="5">
        <v>478</v>
      </c>
      <c r="V59" s="5"/>
      <c r="W59" s="5">
        <v>531</v>
      </c>
      <c r="X59" s="131" t="s">
        <v>27</v>
      </c>
      <c r="Y59" s="269"/>
    </row>
    <row r="60" spans="1:25" ht="58.5" customHeight="1">
      <c r="A60" s="260" t="s">
        <v>58</v>
      </c>
      <c r="B60" s="173"/>
      <c r="C60" s="173">
        <v>61</v>
      </c>
      <c r="D60" s="76"/>
      <c r="E60" s="76">
        <v>251</v>
      </c>
      <c r="F60" s="76"/>
      <c r="G60" s="76">
        <v>336</v>
      </c>
      <c r="H60" s="76"/>
      <c r="I60" s="76">
        <v>541</v>
      </c>
      <c r="J60" s="76"/>
      <c r="K60" s="76">
        <v>1059</v>
      </c>
      <c r="L60" s="76"/>
      <c r="M60" s="76">
        <v>306</v>
      </c>
      <c r="N60" s="76"/>
      <c r="O60" s="76">
        <v>360</v>
      </c>
      <c r="P60" s="76"/>
      <c r="Q60" s="76">
        <v>400</v>
      </c>
      <c r="R60" s="76"/>
      <c r="S60" s="76">
        <v>383</v>
      </c>
      <c r="T60" s="76"/>
      <c r="U60" s="76">
        <v>295</v>
      </c>
      <c r="V60" s="76"/>
      <c r="W60" s="76">
        <v>328</v>
      </c>
      <c r="X60" s="77" t="s">
        <v>12</v>
      </c>
      <c r="Y60" s="269"/>
    </row>
    <row r="61" spans="1:25" ht="81.75" customHeight="1">
      <c r="A61" s="260"/>
      <c r="B61" s="173"/>
      <c r="C61" s="173">
        <v>31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7"/>
      <c r="Y61" s="269"/>
    </row>
    <row r="62" spans="1:25" ht="37.5" customHeight="1">
      <c r="A62" s="119" t="s">
        <v>167</v>
      </c>
      <c r="B62" s="115"/>
      <c r="C62" s="115">
        <v>23</v>
      </c>
      <c r="D62" s="5"/>
      <c r="E62" s="5">
        <v>1765.2</v>
      </c>
      <c r="F62" s="5"/>
      <c r="G62" s="5"/>
      <c r="H62" s="5"/>
      <c r="I62" s="5">
        <v>185.5</v>
      </c>
      <c r="J62" s="5"/>
      <c r="K62" s="5">
        <v>185.5</v>
      </c>
      <c r="L62" s="5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2" t="s">
        <v>27</v>
      </c>
      <c r="Y62" s="24"/>
    </row>
    <row r="63" spans="1:25" ht="64.5" customHeight="1">
      <c r="A63" s="226" t="s">
        <v>378</v>
      </c>
      <c r="B63" s="115"/>
      <c r="C63" s="48">
        <v>35.7</v>
      </c>
      <c r="D63" s="133"/>
      <c r="E63" s="133">
        <v>467.4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2" t="s">
        <v>12</v>
      </c>
      <c r="Y63" s="24"/>
    </row>
    <row r="64" spans="1:25" ht="72.75" customHeight="1">
      <c r="A64" s="226"/>
      <c r="B64" s="115"/>
      <c r="C64" s="115">
        <v>94.2</v>
      </c>
      <c r="D64" s="5"/>
      <c r="E64" s="5">
        <v>229.9</v>
      </c>
      <c r="F64" s="5"/>
      <c r="G64" s="5"/>
      <c r="H64" s="5"/>
      <c r="I64" s="5">
        <v>280.1</v>
      </c>
      <c r="J64" s="5"/>
      <c r="K64" s="5">
        <v>280.1</v>
      </c>
      <c r="L64" s="5"/>
      <c r="M64" s="5"/>
      <c r="N64" s="5"/>
      <c r="O64" s="5">
        <v>150</v>
      </c>
      <c r="P64" s="5"/>
      <c r="Q64" s="5">
        <v>150</v>
      </c>
      <c r="R64" s="5"/>
      <c r="S64" s="5"/>
      <c r="T64" s="5"/>
      <c r="U64" s="5">
        <v>100</v>
      </c>
      <c r="V64" s="5"/>
      <c r="W64" s="5">
        <v>100</v>
      </c>
      <c r="X64" s="131" t="s">
        <v>32</v>
      </c>
      <c r="Y64" s="24"/>
    </row>
    <row r="65" spans="1:24" ht="147" customHeight="1">
      <c r="A65" s="50" t="s">
        <v>59</v>
      </c>
      <c r="B65" s="115"/>
      <c r="C65" s="11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31"/>
    </row>
    <row r="66" spans="1:24" ht="99.75" customHeight="1">
      <c r="A66" s="115" t="s">
        <v>60</v>
      </c>
      <c r="B66" s="115"/>
      <c r="C66" s="115">
        <v>14.94</v>
      </c>
      <c r="D66" s="5"/>
      <c r="E66" s="5">
        <v>11.25</v>
      </c>
      <c r="F66" s="5"/>
      <c r="G66" s="5">
        <v>9.9</v>
      </c>
      <c r="H66" s="5"/>
      <c r="I66" s="51">
        <v>11</v>
      </c>
      <c r="J66" s="5"/>
      <c r="K66" s="5">
        <v>11.3</v>
      </c>
      <c r="L66" s="5"/>
      <c r="M66" s="5">
        <v>9.9</v>
      </c>
      <c r="N66" s="5"/>
      <c r="O66" s="51">
        <v>11.1</v>
      </c>
      <c r="P66" s="5"/>
      <c r="Q66" s="5">
        <v>11.3</v>
      </c>
      <c r="R66" s="5"/>
      <c r="S66" s="5">
        <v>9.95</v>
      </c>
      <c r="T66" s="5"/>
      <c r="U66" s="51">
        <v>11.055</v>
      </c>
      <c r="V66" s="5"/>
      <c r="W66" s="5">
        <v>11.3</v>
      </c>
      <c r="X66" s="131" t="s">
        <v>12</v>
      </c>
    </row>
    <row r="67" spans="1:25" ht="27.75">
      <c r="A67" s="50" t="s">
        <v>62</v>
      </c>
      <c r="B67" s="115"/>
      <c r="C67" s="115"/>
      <c r="D67" s="5"/>
      <c r="E67" s="5"/>
      <c r="F67" s="5"/>
      <c r="G67" s="5">
        <v>99.45</v>
      </c>
      <c r="H67" s="5"/>
      <c r="I67" s="5">
        <v>198.9</v>
      </c>
      <c r="J67" s="5"/>
      <c r="K67" s="5">
        <v>238.68</v>
      </c>
      <c r="L67" s="5"/>
      <c r="M67" s="5">
        <v>77.1</v>
      </c>
      <c r="N67" s="5"/>
      <c r="O67" s="5">
        <v>154.2</v>
      </c>
      <c r="P67" s="5"/>
      <c r="Q67" s="5">
        <v>185.04</v>
      </c>
      <c r="R67" s="5"/>
      <c r="S67" s="5">
        <v>56.12</v>
      </c>
      <c r="T67" s="5"/>
      <c r="U67" s="5">
        <v>112.3</v>
      </c>
      <c r="V67" s="5"/>
      <c r="W67" s="5">
        <v>134.7</v>
      </c>
      <c r="X67" s="132" t="s">
        <v>27</v>
      </c>
      <c r="Y67" s="269"/>
    </row>
    <row r="68" spans="1:25" ht="101.25" customHeight="1">
      <c r="A68" s="75" t="s">
        <v>49</v>
      </c>
      <c r="B68" s="115"/>
      <c r="C68" s="128">
        <v>26.9</v>
      </c>
      <c r="D68" s="133"/>
      <c r="E68" s="212">
        <v>39</v>
      </c>
      <c r="F68" s="212"/>
      <c r="G68" s="212">
        <v>48.5</v>
      </c>
      <c r="H68" s="212"/>
      <c r="I68" s="57">
        <v>97.1</v>
      </c>
      <c r="J68" s="57"/>
      <c r="K68" s="57">
        <v>116.4</v>
      </c>
      <c r="L68" s="57"/>
      <c r="M68" s="57">
        <v>53.4</v>
      </c>
      <c r="N68" s="57"/>
      <c r="O68" s="57">
        <v>106.8</v>
      </c>
      <c r="P68" s="57"/>
      <c r="Q68" s="57">
        <v>128.2</v>
      </c>
      <c r="R68" s="57"/>
      <c r="S68" s="57">
        <v>58.8</v>
      </c>
      <c r="T68" s="57"/>
      <c r="U68" s="57">
        <v>117.5</v>
      </c>
      <c r="V68" s="57"/>
      <c r="W68" s="57">
        <v>141</v>
      </c>
      <c r="X68" s="211" t="s">
        <v>12</v>
      </c>
      <c r="Y68" s="269"/>
    </row>
    <row r="69" spans="1:24" ht="81">
      <c r="A69" s="50" t="s">
        <v>64</v>
      </c>
      <c r="B69" s="115"/>
      <c r="C69" s="115"/>
      <c r="D69" s="5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7"/>
    </row>
    <row r="70" spans="1:24" ht="111" customHeight="1">
      <c r="A70" s="75" t="s">
        <v>49</v>
      </c>
      <c r="B70" s="128"/>
      <c r="C70" s="128">
        <v>24</v>
      </c>
      <c r="D70" s="133"/>
      <c r="E70" s="133">
        <v>25</v>
      </c>
      <c r="F70" s="133"/>
      <c r="G70" s="133">
        <v>27.8</v>
      </c>
      <c r="H70" s="133"/>
      <c r="I70" s="133">
        <v>31.2</v>
      </c>
      <c r="J70" s="133"/>
      <c r="K70" s="134">
        <v>100</v>
      </c>
      <c r="L70" s="134"/>
      <c r="M70" s="133">
        <v>28</v>
      </c>
      <c r="N70" s="133"/>
      <c r="O70" s="133">
        <v>32.8</v>
      </c>
      <c r="P70" s="133"/>
      <c r="Q70" s="133">
        <v>39.5</v>
      </c>
      <c r="R70" s="133"/>
      <c r="S70" s="133">
        <v>28.3</v>
      </c>
      <c r="T70" s="133"/>
      <c r="U70" s="133">
        <v>34.4</v>
      </c>
      <c r="V70" s="133"/>
      <c r="W70" s="133">
        <v>53.4</v>
      </c>
      <c r="X70" s="132" t="s">
        <v>12</v>
      </c>
    </row>
    <row r="71" spans="1:24" ht="72.75" customHeight="1">
      <c r="A71" s="73" t="s">
        <v>65</v>
      </c>
      <c r="B71" s="128"/>
      <c r="C71" s="128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2"/>
    </row>
    <row r="72" spans="1:24" ht="161.25" customHeight="1">
      <c r="A72" s="115" t="s">
        <v>366</v>
      </c>
      <c r="B72" s="128"/>
      <c r="C72" s="128">
        <v>565.9</v>
      </c>
      <c r="D72" s="133"/>
      <c r="E72" s="133">
        <v>82.5</v>
      </c>
      <c r="F72" s="133"/>
      <c r="G72" s="134"/>
      <c r="H72" s="134"/>
      <c r="I72" s="134"/>
      <c r="J72" s="134"/>
      <c r="K72" s="134"/>
      <c r="L72" s="133"/>
      <c r="M72" s="133"/>
      <c r="N72" s="133"/>
      <c r="O72" s="133"/>
      <c r="P72" s="133"/>
      <c r="Q72" s="133"/>
      <c r="R72" s="133"/>
      <c r="S72" s="133">
        <v>105.5</v>
      </c>
      <c r="T72" s="133"/>
      <c r="U72" s="133">
        <v>105.5</v>
      </c>
      <c r="V72" s="133"/>
      <c r="W72" s="133">
        <v>105.5</v>
      </c>
      <c r="X72" s="132" t="s">
        <v>12</v>
      </c>
    </row>
    <row r="73" spans="1:24" ht="63" customHeight="1">
      <c r="A73" s="50" t="s">
        <v>66</v>
      </c>
      <c r="B73" s="115"/>
      <c r="C73" s="128"/>
      <c r="D73" s="133"/>
      <c r="E73" s="133"/>
      <c r="F73" s="5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1"/>
    </row>
    <row r="74" spans="1:24" ht="141.75" customHeight="1">
      <c r="A74" s="115" t="s">
        <v>67</v>
      </c>
      <c r="B74" s="115"/>
      <c r="C74" s="9">
        <v>535</v>
      </c>
      <c r="D74" s="5"/>
      <c r="E74" s="51">
        <v>44</v>
      </c>
      <c r="F74" s="5"/>
      <c r="G74" s="51">
        <v>55</v>
      </c>
      <c r="H74" s="51"/>
      <c r="I74" s="51">
        <v>75</v>
      </c>
      <c r="J74" s="51"/>
      <c r="K74" s="51">
        <v>95</v>
      </c>
      <c r="L74" s="51"/>
      <c r="M74" s="51">
        <v>60</v>
      </c>
      <c r="N74" s="51"/>
      <c r="O74" s="51">
        <v>80</v>
      </c>
      <c r="P74" s="51"/>
      <c r="Q74" s="51">
        <v>100</v>
      </c>
      <c r="R74" s="51"/>
      <c r="S74" s="51">
        <v>65</v>
      </c>
      <c r="T74" s="51"/>
      <c r="U74" s="51">
        <v>85</v>
      </c>
      <c r="V74" s="51"/>
      <c r="W74" s="51">
        <v>105</v>
      </c>
      <c r="X74" s="131" t="s">
        <v>12</v>
      </c>
    </row>
    <row r="75" spans="1:24" ht="54">
      <c r="A75" s="74" t="s">
        <v>71</v>
      </c>
      <c r="B75" s="115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80"/>
    </row>
    <row r="76" spans="1:24" ht="131.25" customHeight="1">
      <c r="A76" s="115" t="s">
        <v>72</v>
      </c>
      <c r="B76" s="115"/>
      <c r="C76" s="128">
        <v>8.1</v>
      </c>
      <c r="D76" s="134"/>
      <c r="E76" s="133"/>
      <c r="F76" s="134"/>
      <c r="G76" s="133"/>
      <c r="H76" s="134"/>
      <c r="I76" s="133">
        <v>4</v>
      </c>
      <c r="J76" s="134"/>
      <c r="K76" s="133">
        <v>4</v>
      </c>
      <c r="L76" s="134"/>
      <c r="M76" s="134"/>
      <c r="N76" s="134"/>
      <c r="O76" s="133">
        <v>10.6</v>
      </c>
      <c r="P76" s="133"/>
      <c r="Q76" s="133">
        <v>10.6</v>
      </c>
      <c r="R76" s="133"/>
      <c r="S76" s="133"/>
      <c r="T76" s="133"/>
      <c r="U76" s="133"/>
      <c r="V76" s="133"/>
      <c r="W76" s="133"/>
      <c r="X76" s="132" t="s">
        <v>27</v>
      </c>
    </row>
    <row r="77" spans="1:24" ht="54">
      <c r="A77" s="73" t="s">
        <v>74</v>
      </c>
      <c r="B77" s="115"/>
      <c r="C77" s="12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31"/>
    </row>
    <row r="78" spans="1:24" ht="65.25" customHeight="1">
      <c r="A78" s="115" t="s">
        <v>45</v>
      </c>
      <c r="B78" s="115"/>
      <c r="C78" s="115">
        <v>103</v>
      </c>
      <c r="D78" s="5"/>
      <c r="E78" s="134">
        <v>15</v>
      </c>
      <c r="F78" s="134"/>
      <c r="G78" s="134">
        <v>15</v>
      </c>
      <c r="H78" s="134"/>
      <c r="I78" s="134">
        <v>16.5</v>
      </c>
      <c r="J78" s="134"/>
      <c r="K78" s="134">
        <v>18</v>
      </c>
      <c r="L78" s="134"/>
      <c r="M78" s="134">
        <v>16.5</v>
      </c>
      <c r="N78" s="134"/>
      <c r="O78" s="134">
        <v>18.2</v>
      </c>
      <c r="P78" s="134"/>
      <c r="Q78" s="134">
        <v>19.8</v>
      </c>
      <c r="R78" s="134"/>
      <c r="S78" s="134">
        <v>18.2</v>
      </c>
      <c r="T78" s="134"/>
      <c r="U78" s="134">
        <v>20</v>
      </c>
      <c r="V78" s="134"/>
      <c r="W78" s="134">
        <v>21.8</v>
      </c>
      <c r="X78" s="132" t="s">
        <v>12</v>
      </c>
    </row>
    <row r="79" spans="1:24" ht="54">
      <c r="A79" s="50" t="s">
        <v>384</v>
      </c>
      <c r="B79" s="115"/>
      <c r="C79" s="11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31"/>
    </row>
    <row r="80" spans="1:24" ht="78.75" customHeight="1">
      <c r="A80" s="115" t="s">
        <v>86</v>
      </c>
      <c r="B80" s="115"/>
      <c r="C80" s="115">
        <v>4.6</v>
      </c>
      <c r="D80" s="5"/>
      <c r="E80" s="5">
        <v>35.3</v>
      </c>
      <c r="F80" s="5"/>
      <c r="G80" s="5">
        <v>5</v>
      </c>
      <c r="H80" s="5"/>
      <c r="I80" s="5">
        <v>5.1</v>
      </c>
      <c r="J80" s="5"/>
      <c r="K80" s="5">
        <v>5.2</v>
      </c>
      <c r="L80" s="51"/>
      <c r="M80" s="5">
        <v>5</v>
      </c>
      <c r="N80" s="5"/>
      <c r="O80" s="5">
        <v>5.1</v>
      </c>
      <c r="P80" s="5"/>
      <c r="Q80" s="5">
        <v>5.2</v>
      </c>
      <c r="R80" s="5"/>
      <c r="S80" s="5">
        <v>5</v>
      </c>
      <c r="T80" s="5"/>
      <c r="U80" s="5">
        <v>5.1</v>
      </c>
      <c r="V80" s="5"/>
      <c r="W80" s="5">
        <v>5.2</v>
      </c>
      <c r="X80" s="131" t="s">
        <v>12</v>
      </c>
    </row>
    <row r="81" spans="1:24" ht="51.75" customHeight="1">
      <c r="A81" s="73" t="s">
        <v>75</v>
      </c>
      <c r="B81" s="115"/>
      <c r="C81" s="115"/>
      <c r="D81" s="5"/>
      <c r="E81" s="5"/>
      <c r="F81" s="5"/>
      <c r="G81" s="5"/>
      <c r="H81" s="5"/>
      <c r="I81" s="5"/>
      <c r="J81" s="5"/>
      <c r="K81" s="5"/>
      <c r="L81" s="5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31"/>
    </row>
    <row r="82" spans="1:24" ht="78.75" customHeight="1">
      <c r="A82" s="115" t="s">
        <v>86</v>
      </c>
      <c r="B82" s="115"/>
      <c r="C82" s="115">
        <v>135.4</v>
      </c>
      <c r="D82" s="5"/>
      <c r="E82" s="5">
        <v>166.8</v>
      </c>
      <c r="F82" s="5"/>
      <c r="G82" s="5">
        <v>121.9</v>
      </c>
      <c r="H82" s="5"/>
      <c r="I82" s="5">
        <v>135.4</v>
      </c>
      <c r="J82" s="5"/>
      <c r="K82" s="5">
        <v>148.9</v>
      </c>
      <c r="L82" s="51"/>
      <c r="M82" s="5">
        <v>128</v>
      </c>
      <c r="N82" s="5"/>
      <c r="O82" s="5">
        <v>142.2</v>
      </c>
      <c r="P82" s="5"/>
      <c r="Q82" s="5">
        <v>156.4</v>
      </c>
      <c r="R82" s="5"/>
      <c r="S82" s="5">
        <v>134.4</v>
      </c>
      <c r="T82" s="5"/>
      <c r="U82" s="5">
        <v>149.3</v>
      </c>
      <c r="V82" s="5"/>
      <c r="W82" s="5">
        <v>164.2</v>
      </c>
      <c r="X82" s="131" t="s">
        <v>12</v>
      </c>
    </row>
    <row r="83" spans="1:24" ht="35.25" customHeight="1">
      <c r="A83" s="81" t="s">
        <v>385</v>
      </c>
      <c r="B83" s="115"/>
      <c r="C83" s="115"/>
      <c r="D83" s="5"/>
      <c r="E83" s="5"/>
      <c r="F83" s="5"/>
      <c r="G83" s="5"/>
      <c r="H83" s="5"/>
      <c r="I83" s="5"/>
      <c r="J83" s="5"/>
      <c r="K83" s="5"/>
      <c r="L83" s="5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31"/>
    </row>
    <row r="84" spans="1:24" ht="78.75" customHeight="1">
      <c r="A84" s="48" t="s">
        <v>169</v>
      </c>
      <c r="B84" s="115"/>
      <c r="C84" s="115">
        <v>8.4</v>
      </c>
      <c r="D84" s="5"/>
      <c r="E84" s="5">
        <v>5</v>
      </c>
      <c r="F84" s="5"/>
      <c r="G84" s="5">
        <v>4.8</v>
      </c>
      <c r="H84" s="5"/>
      <c r="I84" s="5">
        <v>5</v>
      </c>
      <c r="J84" s="5"/>
      <c r="K84" s="5">
        <v>5.2</v>
      </c>
      <c r="L84" s="51"/>
      <c r="M84" s="5">
        <v>4.8</v>
      </c>
      <c r="N84" s="5"/>
      <c r="O84" s="5">
        <v>5</v>
      </c>
      <c r="P84" s="5"/>
      <c r="Q84" s="5">
        <v>5.2</v>
      </c>
      <c r="R84" s="5"/>
      <c r="S84" s="5">
        <v>4.8</v>
      </c>
      <c r="T84" s="5"/>
      <c r="U84" s="5">
        <v>5</v>
      </c>
      <c r="V84" s="5"/>
      <c r="W84" s="5">
        <v>5.2</v>
      </c>
      <c r="X84" s="131" t="s">
        <v>12</v>
      </c>
    </row>
    <row r="85" spans="1:24" ht="54">
      <c r="A85" s="73" t="s">
        <v>76</v>
      </c>
      <c r="B85" s="115"/>
      <c r="C85" s="115"/>
      <c r="D85" s="5"/>
      <c r="E85" s="143">
        <v>191.3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7" t="s">
        <v>27</v>
      </c>
    </row>
    <row r="86" spans="1:24" ht="194.25">
      <c r="A86" s="115" t="s">
        <v>77</v>
      </c>
      <c r="B86" s="128"/>
      <c r="C86" s="115"/>
      <c r="D86" s="212"/>
      <c r="E86" s="128">
        <v>1555.1</v>
      </c>
      <c r="F86" s="150"/>
      <c r="G86" s="150"/>
      <c r="H86" s="150"/>
      <c r="I86" s="150"/>
      <c r="J86" s="150"/>
      <c r="K86" s="150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1" t="s">
        <v>12</v>
      </c>
    </row>
    <row r="87" spans="1:24" ht="164.25" customHeight="1">
      <c r="A87" s="50" t="s">
        <v>80</v>
      </c>
      <c r="B87" s="115"/>
      <c r="C87" s="11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31"/>
    </row>
    <row r="88" spans="1:24" ht="178.5" customHeight="1">
      <c r="A88" s="115" t="s">
        <v>85</v>
      </c>
      <c r="B88" s="115"/>
      <c r="C88" s="128">
        <v>51.5</v>
      </c>
      <c r="D88" s="133"/>
      <c r="E88" s="133">
        <v>38.2</v>
      </c>
      <c r="F88" s="133"/>
      <c r="G88" s="133">
        <v>38.2</v>
      </c>
      <c r="H88" s="133"/>
      <c r="I88" s="133">
        <v>38.5</v>
      </c>
      <c r="J88" s="133"/>
      <c r="K88" s="133">
        <v>38.7</v>
      </c>
      <c r="L88" s="133"/>
      <c r="M88" s="133">
        <v>38.3</v>
      </c>
      <c r="N88" s="133"/>
      <c r="O88" s="133">
        <v>38.9</v>
      </c>
      <c r="P88" s="133"/>
      <c r="Q88" s="133">
        <v>40.1</v>
      </c>
      <c r="R88" s="133"/>
      <c r="S88" s="133">
        <v>38.3</v>
      </c>
      <c r="T88" s="133"/>
      <c r="U88" s="133">
        <v>40</v>
      </c>
      <c r="V88" s="133"/>
      <c r="W88" s="134">
        <v>42</v>
      </c>
      <c r="X88" s="132" t="s">
        <v>12</v>
      </c>
    </row>
    <row r="89" spans="1:24" ht="81">
      <c r="A89" s="73" t="s">
        <v>416</v>
      </c>
      <c r="B89" s="115"/>
      <c r="C89" s="128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4"/>
      <c r="X89" s="132"/>
    </row>
    <row r="90" spans="1:24" ht="87" customHeight="1">
      <c r="A90" s="115" t="s">
        <v>169</v>
      </c>
      <c r="B90" s="115"/>
      <c r="C90" s="128">
        <v>16311</v>
      </c>
      <c r="D90" s="133"/>
      <c r="E90" s="134">
        <v>1293</v>
      </c>
      <c r="F90" s="134"/>
      <c r="G90" s="134">
        <v>8000</v>
      </c>
      <c r="H90" s="134"/>
      <c r="I90" s="134">
        <v>10000</v>
      </c>
      <c r="J90" s="134"/>
      <c r="K90" s="134">
        <v>10000</v>
      </c>
      <c r="L90" s="134"/>
      <c r="M90" s="134">
        <v>8000</v>
      </c>
      <c r="N90" s="134"/>
      <c r="O90" s="134">
        <v>10000</v>
      </c>
      <c r="P90" s="134"/>
      <c r="Q90" s="134">
        <v>10000</v>
      </c>
      <c r="R90" s="134"/>
      <c r="S90" s="134">
        <v>10000</v>
      </c>
      <c r="T90" s="134"/>
      <c r="U90" s="134">
        <v>10000</v>
      </c>
      <c r="V90" s="134"/>
      <c r="W90" s="134">
        <v>15000</v>
      </c>
      <c r="X90" s="132" t="s">
        <v>12</v>
      </c>
    </row>
    <row r="91" spans="1:24" ht="114.75" customHeight="1">
      <c r="A91" s="50" t="s">
        <v>411</v>
      </c>
      <c r="B91" s="115"/>
      <c r="C91" s="11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31"/>
    </row>
    <row r="92" spans="1:24" ht="93.75" customHeight="1">
      <c r="A92" s="115" t="s">
        <v>169</v>
      </c>
      <c r="B92" s="115"/>
      <c r="C92" s="5">
        <v>19.086</v>
      </c>
      <c r="D92" s="5"/>
      <c r="E92" s="5">
        <v>61.23</v>
      </c>
      <c r="F92" s="5"/>
      <c r="G92" s="5">
        <v>14.6</v>
      </c>
      <c r="H92" s="5"/>
      <c r="I92" s="5">
        <v>14.9</v>
      </c>
      <c r="J92" s="5"/>
      <c r="K92" s="5">
        <v>15.7</v>
      </c>
      <c r="L92" s="5"/>
      <c r="M92" s="5">
        <v>14.3</v>
      </c>
      <c r="N92" s="5"/>
      <c r="O92" s="5">
        <v>14.6</v>
      </c>
      <c r="P92" s="5"/>
      <c r="Q92" s="5">
        <v>15.4</v>
      </c>
      <c r="R92" s="5"/>
      <c r="S92" s="5">
        <v>14</v>
      </c>
      <c r="T92" s="5"/>
      <c r="U92" s="5">
        <v>14.3</v>
      </c>
      <c r="V92" s="5"/>
      <c r="W92" s="5">
        <v>15.1</v>
      </c>
      <c r="X92" s="131" t="s">
        <v>12</v>
      </c>
    </row>
    <row r="93" spans="1:24" ht="94.5" customHeight="1">
      <c r="A93" s="73" t="s">
        <v>425</v>
      </c>
      <c r="B93" s="115"/>
      <c r="C93" s="11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31"/>
    </row>
    <row r="94" spans="1:24" ht="75.75" customHeight="1">
      <c r="A94" s="115" t="s">
        <v>84</v>
      </c>
      <c r="B94" s="115"/>
      <c r="C94" s="128">
        <v>235</v>
      </c>
      <c r="D94" s="133"/>
      <c r="E94" s="133">
        <v>14.1</v>
      </c>
      <c r="F94" s="133"/>
      <c r="G94" s="133">
        <v>5</v>
      </c>
      <c r="H94" s="133"/>
      <c r="I94" s="133">
        <v>6</v>
      </c>
      <c r="J94" s="133"/>
      <c r="K94" s="133">
        <v>7</v>
      </c>
      <c r="L94" s="133"/>
      <c r="M94" s="133">
        <v>4</v>
      </c>
      <c r="N94" s="133"/>
      <c r="O94" s="133">
        <v>5</v>
      </c>
      <c r="P94" s="133"/>
      <c r="Q94" s="133">
        <v>6</v>
      </c>
      <c r="R94" s="133"/>
      <c r="S94" s="133">
        <v>4</v>
      </c>
      <c r="T94" s="133"/>
      <c r="U94" s="133">
        <v>5</v>
      </c>
      <c r="V94" s="133"/>
      <c r="W94" s="133">
        <v>6</v>
      </c>
      <c r="X94" s="132" t="s">
        <v>12</v>
      </c>
    </row>
    <row r="95" spans="1:24" ht="81">
      <c r="A95" s="119" t="s">
        <v>192</v>
      </c>
      <c r="B95" s="115"/>
      <c r="C95" s="40">
        <v>76</v>
      </c>
      <c r="D95" s="133"/>
      <c r="E95" s="5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77"/>
    </row>
    <row r="96" spans="1:24" ht="48" customHeight="1">
      <c r="A96" s="226" t="s">
        <v>193</v>
      </c>
      <c r="B96" s="115"/>
      <c r="C96" s="40">
        <v>669</v>
      </c>
      <c r="D96" s="133"/>
      <c r="E96" s="5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7"/>
    </row>
    <row r="97" spans="1:24" ht="96.75" customHeight="1">
      <c r="A97" s="226"/>
      <c r="B97" s="115"/>
      <c r="C97" s="128">
        <v>8</v>
      </c>
      <c r="D97" s="133"/>
      <c r="E97" s="134">
        <v>8.1</v>
      </c>
      <c r="F97" s="133"/>
      <c r="G97" s="133">
        <v>5.6</v>
      </c>
      <c r="H97" s="133"/>
      <c r="I97" s="133">
        <v>5.9</v>
      </c>
      <c r="J97" s="133"/>
      <c r="K97" s="133">
        <v>6.2</v>
      </c>
      <c r="L97" s="133"/>
      <c r="M97" s="133">
        <v>4.6</v>
      </c>
      <c r="N97" s="133"/>
      <c r="O97" s="133">
        <v>4.8</v>
      </c>
      <c r="P97" s="133"/>
      <c r="Q97" s="133">
        <v>5</v>
      </c>
      <c r="R97" s="133"/>
      <c r="S97" s="133">
        <v>4.4</v>
      </c>
      <c r="T97" s="133"/>
      <c r="U97" s="133">
        <v>4.6</v>
      </c>
      <c r="V97" s="133"/>
      <c r="W97" s="133">
        <v>4.8</v>
      </c>
      <c r="X97" s="132" t="s">
        <v>12</v>
      </c>
    </row>
    <row r="98" spans="1:24" ht="45" customHeight="1">
      <c r="A98" s="119" t="s">
        <v>380</v>
      </c>
      <c r="B98" s="115"/>
      <c r="C98" s="128"/>
      <c r="D98" s="133"/>
      <c r="E98" s="134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2"/>
    </row>
    <row r="99" spans="1:24" ht="87" customHeight="1">
      <c r="A99" s="48" t="s">
        <v>169</v>
      </c>
      <c r="B99" s="115"/>
      <c r="C99" s="128">
        <v>120.7</v>
      </c>
      <c r="D99" s="133"/>
      <c r="E99" s="134">
        <v>127.6</v>
      </c>
      <c r="F99" s="133"/>
      <c r="G99" s="133">
        <v>119.9</v>
      </c>
      <c r="H99" s="133"/>
      <c r="I99" s="133">
        <v>125.9</v>
      </c>
      <c r="J99" s="133"/>
      <c r="K99" s="133">
        <v>132.3</v>
      </c>
      <c r="L99" s="133"/>
      <c r="M99" s="133">
        <v>120.9</v>
      </c>
      <c r="N99" s="133"/>
      <c r="O99" s="133">
        <v>127</v>
      </c>
      <c r="P99" s="133"/>
      <c r="Q99" s="133">
        <v>133.3</v>
      </c>
      <c r="R99" s="133"/>
      <c r="S99" s="133">
        <v>122.2</v>
      </c>
      <c r="T99" s="133"/>
      <c r="U99" s="133">
        <v>128.3</v>
      </c>
      <c r="V99" s="133"/>
      <c r="W99" s="133">
        <v>134.8</v>
      </c>
      <c r="X99" s="132" t="s">
        <v>12</v>
      </c>
    </row>
    <row r="100" spans="1:24" ht="87" customHeight="1">
      <c r="A100" s="73" t="s">
        <v>382</v>
      </c>
      <c r="B100" s="115"/>
      <c r="C100" s="128"/>
      <c r="D100" s="133"/>
      <c r="E100" s="134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2"/>
    </row>
    <row r="101" spans="1:24" ht="87" customHeight="1">
      <c r="A101" s="48" t="s">
        <v>169</v>
      </c>
      <c r="B101" s="115"/>
      <c r="C101" s="128">
        <v>18</v>
      </c>
      <c r="D101" s="133"/>
      <c r="E101" s="134">
        <v>17</v>
      </c>
      <c r="F101" s="133"/>
      <c r="G101" s="133">
        <v>10</v>
      </c>
      <c r="H101" s="133"/>
      <c r="I101" s="133">
        <v>10</v>
      </c>
      <c r="J101" s="133"/>
      <c r="K101" s="133">
        <v>10</v>
      </c>
      <c r="L101" s="133"/>
      <c r="M101" s="133">
        <v>10</v>
      </c>
      <c r="N101" s="133"/>
      <c r="O101" s="133">
        <v>10</v>
      </c>
      <c r="P101" s="133"/>
      <c r="Q101" s="133">
        <v>10</v>
      </c>
      <c r="R101" s="133"/>
      <c r="S101" s="133">
        <v>10</v>
      </c>
      <c r="T101" s="133"/>
      <c r="U101" s="133">
        <v>10</v>
      </c>
      <c r="V101" s="133"/>
      <c r="W101" s="133">
        <v>10</v>
      </c>
      <c r="X101" s="132" t="s">
        <v>12</v>
      </c>
    </row>
    <row r="102" spans="1:24" ht="87" customHeight="1">
      <c r="A102" s="73" t="s">
        <v>410</v>
      </c>
      <c r="B102" s="115"/>
      <c r="C102" s="128"/>
      <c r="D102" s="133"/>
      <c r="E102" s="134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2"/>
    </row>
    <row r="103" spans="1:24" ht="87" customHeight="1">
      <c r="A103" s="48" t="s">
        <v>169</v>
      </c>
      <c r="B103" s="115"/>
      <c r="C103" s="128">
        <v>7.5</v>
      </c>
      <c r="D103" s="133"/>
      <c r="E103" s="133">
        <v>5.3</v>
      </c>
      <c r="F103" s="133"/>
      <c r="G103" s="133">
        <v>5.1</v>
      </c>
      <c r="H103" s="133"/>
      <c r="I103" s="133">
        <v>6.1</v>
      </c>
      <c r="J103" s="133"/>
      <c r="K103" s="133">
        <v>7.1</v>
      </c>
      <c r="L103" s="133"/>
      <c r="M103" s="133">
        <v>5</v>
      </c>
      <c r="N103" s="133"/>
      <c r="O103" s="133">
        <v>6</v>
      </c>
      <c r="P103" s="133"/>
      <c r="Q103" s="133">
        <v>6.9</v>
      </c>
      <c r="R103" s="133"/>
      <c r="S103" s="133">
        <v>4.9</v>
      </c>
      <c r="T103" s="133"/>
      <c r="U103" s="133">
        <v>6</v>
      </c>
      <c r="V103" s="133"/>
      <c r="W103" s="133">
        <v>7</v>
      </c>
      <c r="X103" s="132" t="s">
        <v>12</v>
      </c>
    </row>
    <row r="104" spans="1:24" ht="87" customHeight="1">
      <c r="A104" s="73" t="s">
        <v>423</v>
      </c>
      <c r="B104" s="115"/>
      <c r="C104" s="128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2"/>
    </row>
    <row r="105" spans="1:24" ht="87" customHeight="1">
      <c r="A105" s="48" t="s">
        <v>169</v>
      </c>
      <c r="B105" s="115"/>
      <c r="C105" s="128">
        <v>21</v>
      </c>
      <c r="D105" s="133"/>
      <c r="E105" s="133">
        <v>26.62</v>
      </c>
      <c r="F105" s="133"/>
      <c r="G105" s="133">
        <v>40.2</v>
      </c>
      <c r="H105" s="133"/>
      <c r="I105" s="133">
        <v>43.7</v>
      </c>
      <c r="J105" s="133"/>
      <c r="K105" s="133">
        <v>45.1</v>
      </c>
      <c r="L105" s="133"/>
      <c r="M105" s="133">
        <v>42.5</v>
      </c>
      <c r="N105" s="133"/>
      <c r="O105" s="133">
        <v>44.25</v>
      </c>
      <c r="P105" s="133"/>
      <c r="Q105" s="133">
        <v>46.25</v>
      </c>
      <c r="R105" s="133"/>
      <c r="S105" s="133">
        <v>29.7</v>
      </c>
      <c r="T105" s="133"/>
      <c r="U105" s="133">
        <v>31.5</v>
      </c>
      <c r="V105" s="133"/>
      <c r="W105" s="133">
        <v>33.4</v>
      </c>
      <c r="X105" s="132" t="s">
        <v>25</v>
      </c>
    </row>
    <row r="106" spans="1:24" ht="54">
      <c r="A106" s="119" t="s">
        <v>159</v>
      </c>
      <c r="B106" s="115"/>
      <c r="C106" s="128"/>
      <c r="D106" s="133"/>
      <c r="E106" s="134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2"/>
    </row>
    <row r="107" spans="1:24" ht="189.75" customHeight="1">
      <c r="A107" s="132" t="s">
        <v>160</v>
      </c>
      <c r="B107" s="115"/>
      <c r="C107" s="128">
        <v>15.9</v>
      </c>
      <c r="D107" s="133"/>
      <c r="E107" s="134">
        <v>67.9</v>
      </c>
      <c r="F107" s="133"/>
      <c r="G107" s="133">
        <v>61.1</v>
      </c>
      <c r="H107" s="133"/>
      <c r="I107" s="133">
        <v>71.3</v>
      </c>
      <c r="J107" s="133"/>
      <c r="K107" s="133">
        <v>74.7</v>
      </c>
      <c r="L107" s="133"/>
      <c r="M107" s="133">
        <v>64.2</v>
      </c>
      <c r="N107" s="133"/>
      <c r="O107" s="133">
        <v>74.9</v>
      </c>
      <c r="P107" s="133"/>
      <c r="Q107" s="133">
        <v>78.5</v>
      </c>
      <c r="R107" s="133"/>
      <c r="S107" s="133">
        <v>67.4</v>
      </c>
      <c r="T107" s="133"/>
      <c r="U107" s="133">
        <v>78.6</v>
      </c>
      <c r="V107" s="133"/>
      <c r="W107" s="133">
        <v>82.4</v>
      </c>
      <c r="X107" s="132" t="s">
        <v>12</v>
      </c>
    </row>
    <row r="108" spans="1:24" ht="87" customHeight="1">
      <c r="A108" s="119" t="s">
        <v>424</v>
      </c>
      <c r="B108" s="115"/>
      <c r="C108" s="128"/>
      <c r="D108" s="133"/>
      <c r="E108" s="134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2"/>
    </row>
    <row r="109" spans="1:24" ht="135" customHeight="1">
      <c r="A109" s="48" t="s">
        <v>169</v>
      </c>
      <c r="B109" s="115"/>
      <c r="C109" s="128">
        <v>0.28</v>
      </c>
      <c r="D109" s="133"/>
      <c r="E109" s="134"/>
      <c r="F109" s="133"/>
      <c r="G109" s="133">
        <v>120.3</v>
      </c>
      <c r="H109" s="133"/>
      <c r="I109" s="133">
        <v>289</v>
      </c>
      <c r="J109" s="133"/>
      <c r="K109" s="133">
        <v>360.9</v>
      </c>
      <c r="L109" s="133"/>
      <c r="M109" s="133"/>
      <c r="N109" s="133"/>
      <c r="O109" s="133">
        <v>71.9</v>
      </c>
      <c r="P109" s="133"/>
      <c r="Q109" s="133">
        <v>120.3</v>
      </c>
      <c r="R109" s="133"/>
      <c r="S109" s="133"/>
      <c r="T109" s="133"/>
      <c r="U109" s="133"/>
      <c r="V109" s="133"/>
      <c r="W109" s="133">
        <v>120.3</v>
      </c>
      <c r="X109" s="132" t="s">
        <v>12</v>
      </c>
    </row>
    <row r="110" spans="1:24" ht="81">
      <c r="A110" s="119" t="s">
        <v>161</v>
      </c>
      <c r="B110" s="115"/>
      <c r="C110" s="128"/>
      <c r="D110" s="133"/>
      <c r="E110" s="134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2"/>
    </row>
    <row r="111" spans="1:24" ht="75.75" customHeight="1">
      <c r="A111" s="132" t="s">
        <v>162</v>
      </c>
      <c r="B111" s="115"/>
      <c r="C111" s="128">
        <v>3.2</v>
      </c>
      <c r="D111" s="133"/>
      <c r="E111" s="134"/>
      <c r="F111" s="133"/>
      <c r="G111" s="133">
        <v>1</v>
      </c>
      <c r="H111" s="133"/>
      <c r="I111" s="133">
        <v>1</v>
      </c>
      <c r="J111" s="133"/>
      <c r="K111" s="133">
        <v>1</v>
      </c>
      <c r="L111" s="133"/>
      <c r="M111" s="133">
        <v>1</v>
      </c>
      <c r="N111" s="133"/>
      <c r="O111" s="133">
        <v>1</v>
      </c>
      <c r="P111" s="133"/>
      <c r="Q111" s="133">
        <v>1</v>
      </c>
      <c r="R111" s="133"/>
      <c r="S111" s="133">
        <v>1</v>
      </c>
      <c r="T111" s="133"/>
      <c r="U111" s="133">
        <v>1</v>
      </c>
      <c r="V111" s="133"/>
      <c r="W111" s="133">
        <v>1</v>
      </c>
      <c r="X111" s="132" t="s">
        <v>12</v>
      </c>
    </row>
    <row r="112" spans="1:24" ht="50.25" customHeight="1">
      <c r="A112" s="119" t="s">
        <v>163</v>
      </c>
      <c r="B112" s="115"/>
      <c r="C112" s="128"/>
      <c r="D112" s="133"/>
      <c r="E112" s="134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2"/>
    </row>
    <row r="113" spans="1:24" ht="90.75" customHeight="1">
      <c r="A113" s="132" t="s">
        <v>164</v>
      </c>
      <c r="B113" s="115"/>
      <c r="C113" s="128">
        <v>2.5</v>
      </c>
      <c r="D113" s="133"/>
      <c r="E113" s="133">
        <v>0.38</v>
      </c>
      <c r="F113" s="133"/>
      <c r="G113" s="133">
        <v>0.4</v>
      </c>
      <c r="H113" s="133"/>
      <c r="I113" s="133">
        <v>0.4</v>
      </c>
      <c r="J113" s="133"/>
      <c r="K113" s="133">
        <v>0.4</v>
      </c>
      <c r="L113" s="133"/>
      <c r="M113" s="133">
        <v>0.4</v>
      </c>
      <c r="N113" s="133"/>
      <c r="O113" s="133">
        <v>0.4</v>
      </c>
      <c r="P113" s="133"/>
      <c r="Q113" s="133">
        <v>0.4</v>
      </c>
      <c r="R113" s="133"/>
      <c r="S113" s="133">
        <v>0.4</v>
      </c>
      <c r="T113" s="133"/>
      <c r="U113" s="133">
        <v>0.4</v>
      </c>
      <c r="V113" s="133"/>
      <c r="W113" s="133">
        <v>0.4</v>
      </c>
      <c r="X113" s="132" t="s">
        <v>12</v>
      </c>
    </row>
    <row r="114" spans="1:24" ht="119.25" customHeight="1">
      <c r="A114" s="145" t="s">
        <v>409</v>
      </c>
      <c r="B114" s="115"/>
      <c r="C114" s="128"/>
      <c r="D114" s="133"/>
      <c r="E114" s="134"/>
      <c r="F114" s="134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2"/>
    </row>
    <row r="115" spans="1:24" ht="108.75" customHeight="1">
      <c r="A115" s="115" t="s">
        <v>169</v>
      </c>
      <c r="B115" s="115"/>
      <c r="C115" s="9">
        <v>4.2</v>
      </c>
      <c r="D115" s="5"/>
      <c r="E115" s="5">
        <v>14.7</v>
      </c>
      <c r="F115" s="5"/>
      <c r="G115" s="5">
        <v>3.2</v>
      </c>
      <c r="H115" s="5"/>
      <c r="I115" s="5">
        <v>4</v>
      </c>
      <c r="J115" s="5"/>
      <c r="K115" s="5">
        <v>4.8</v>
      </c>
      <c r="L115" s="5"/>
      <c r="M115" s="5">
        <v>1.7</v>
      </c>
      <c r="N115" s="5"/>
      <c r="O115" s="5">
        <v>2.5</v>
      </c>
      <c r="P115" s="5"/>
      <c r="Q115" s="5">
        <v>3.3</v>
      </c>
      <c r="R115" s="5"/>
      <c r="S115" s="5"/>
      <c r="T115" s="5"/>
      <c r="U115" s="5"/>
      <c r="V115" s="5"/>
      <c r="W115" s="5"/>
      <c r="X115" s="131" t="s">
        <v>12</v>
      </c>
    </row>
    <row r="116" spans="1:24" ht="102.75" customHeight="1">
      <c r="A116" s="50" t="s">
        <v>417</v>
      </c>
      <c r="B116" s="115"/>
      <c r="C116" s="11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31"/>
    </row>
    <row r="117" spans="1:24" ht="73.5" customHeight="1">
      <c r="A117" s="115" t="s">
        <v>46</v>
      </c>
      <c r="B117" s="115"/>
      <c r="C117" s="128">
        <v>21.8</v>
      </c>
      <c r="D117" s="133"/>
      <c r="E117" s="134">
        <v>5.3</v>
      </c>
      <c r="F117" s="134"/>
      <c r="G117" s="133">
        <v>7</v>
      </c>
      <c r="H117" s="133"/>
      <c r="I117" s="133">
        <v>7</v>
      </c>
      <c r="J117" s="133"/>
      <c r="K117" s="133">
        <v>7</v>
      </c>
      <c r="L117" s="133"/>
      <c r="M117" s="133">
        <v>8</v>
      </c>
      <c r="N117" s="133"/>
      <c r="O117" s="133">
        <v>8</v>
      </c>
      <c r="P117" s="133"/>
      <c r="Q117" s="133">
        <v>8</v>
      </c>
      <c r="R117" s="133"/>
      <c r="S117" s="133">
        <v>8</v>
      </c>
      <c r="T117" s="133"/>
      <c r="U117" s="133">
        <v>8</v>
      </c>
      <c r="V117" s="133"/>
      <c r="W117" s="133">
        <v>8</v>
      </c>
      <c r="X117" s="132" t="s">
        <v>12</v>
      </c>
    </row>
    <row r="118" spans="1:24" ht="81" customHeight="1">
      <c r="A118" s="73" t="s">
        <v>379</v>
      </c>
      <c r="B118" s="115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2"/>
    </row>
    <row r="119" spans="1:24" ht="78.75" customHeight="1">
      <c r="A119" s="115" t="s">
        <v>45</v>
      </c>
      <c r="B119" s="115"/>
      <c r="C119" s="133">
        <v>81.86</v>
      </c>
      <c r="D119" s="133"/>
      <c r="E119" s="133">
        <v>50</v>
      </c>
      <c r="F119" s="133"/>
      <c r="G119" s="133">
        <v>50</v>
      </c>
      <c r="H119" s="133"/>
      <c r="I119" s="133">
        <v>50</v>
      </c>
      <c r="J119" s="133"/>
      <c r="K119" s="133">
        <v>50</v>
      </c>
      <c r="L119" s="133"/>
      <c r="M119" s="133">
        <v>50</v>
      </c>
      <c r="N119" s="133"/>
      <c r="O119" s="133">
        <v>51.5</v>
      </c>
      <c r="P119" s="133"/>
      <c r="Q119" s="133">
        <v>52.5</v>
      </c>
      <c r="R119" s="133"/>
      <c r="S119" s="133">
        <v>40</v>
      </c>
      <c r="T119" s="133"/>
      <c r="U119" s="133">
        <v>55.2</v>
      </c>
      <c r="V119" s="5"/>
      <c r="W119" s="133">
        <v>55.2</v>
      </c>
      <c r="X119" s="132" t="s">
        <v>12</v>
      </c>
    </row>
    <row r="120" spans="1:24" ht="78.75" customHeight="1">
      <c r="A120" s="73" t="s">
        <v>381</v>
      </c>
      <c r="B120" s="115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5"/>
      <c r="W120" s="133"/>
      <c r="X120" s="132"/>
    </row>
    <row r="121" spans="1:24" ht="78.75" customHeight="1">
      <c r="A121" s="115" t="s">
        <v>46</v>
      </c>
      <c r="B121" s="115"/>
      <c r="C121" s="133">
        <v>26.1</v>
      </c>
      <c r="D121" s="133"/>
      <c r="E121" s="133">
        <v>25.1</v>
      </c>
      <c r="F121" s="133"/>
      <c r="G121" s="133">
        <v>20.1</v>
      </c>
      <c r="H121" s="133"/>
      <c r="I121" s="133">
        <v>26.3</v>
      </c>
      <c r="J121" s="133"/>
      <c r="K121" s="133">
        <v>27.6</v>
      </c>
      <c r="L121" s="133"/>
      <c r="M121" s="133">
        <v>20.1</v>
      </c>
      <c r="N121" s="133"/>
      <c r="O121" s="133">
        <v>27.6</v>
      </c>
      <c r="P121" s="133"/>
      <c r="Q121" s="133">
        <v>30.3</v>
      </c>
      <c r="R121" s="133"/>
      <c r="S121" s="133">
        <v>21.1</v>
      </c>
      <c r="T121" s="133"/>
      <c r="U121" s="133">
        <v>29</v>
      </c>
      <c r="V121" s="5"/>
      <c r="W121" s="133">
        <v>33.4</v>
      </c>
      <c r="X121" s="132" t="s">
        <v>12</v>
      </c>
    </row>
    <row r="122" spans="1:24" ht="278.25" customHeight="1">
      <c r="A122" s="50" t="s">
        <v>405</v>
      </c>
      <c r="B122" s="115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5"/>
      <c r="W122" s="133"/>
      <c r="X122" s="132"/>
    </row>
    <row r="123" spans="1:24" ht="47.25" customHeight="1">
      <c r="A123" s="48" t="s">
        <v>403</v>
      </c>
      <c r="B123" s="115"/>
      <c r="C123" s="133"/>
      <c r="D123" s="133"/>
      <c r="E123" s="133">
        <v>9</v>
      </c>
      <c r="F123" s="133"/>
      <c r="G123" s="133">
        <v>8.8</v>
      </c>
      <c r="H123" s="133"/>
      <c r="I123" s="133">
        <v>8.8</v>
      </c>
      <c r="J123" s="133"/>
      <c r="K123" s="133">
        <v>9.2</v>
      </c>
      <c r="L123" s="133"/>
      <c r="M123" s="133">
        <v>8.8</v>
      </c>
      <c r="N123" s="133"/>
      <c r="O123" s="133">
        <v>8.8</v>
      </c>
      <c r="P123" s="133"/>
      <c r="Q123" s="133">
        <v>9.6</v>
      </c>
      <c r="R123" s="228" t="s">
        <v>11</v>
      </c>
      <c r="S123" s="133">
        <v>8.8</v>
      </c>
      <c r="T123" s="228" t="s">
        <v>11</v>
      </c>
      <c r="U123" s="133">
        <v>8.8</v>
      </c>
      <c r="V123" s="228" t="s">
        <v>11</v>
      </c>
      <c r="W123" s="133">
        <v>9.9</v>
      </c>
      <c r="X123" s="132" t="s">
        <v>27</v>
      </c>
    </row>
    <row r="124" spans="1:24" ht="78.75" customHeight="1">
      <c r="A124" s="115" t="s">
        <v>404</v>
      </c>
      <c r="B124" s="115"/>
      <c r="C124" s="133"/>
      <c r="D124" s="133"/>
      <c r="E124" s="133">
        <v>37</v>
      </c>
      <c r="F124" s="133"/>
      <c r="G124" s="133">
        <v>37.4</v>
      </c>
      <c r="H124" s="133"/>
      <c r="I124" s="133">
        <v>37.4</v>
      </c>
      <c r="J124" s="133"/>
      <c r="K124" s="133">
        <v>38.9</v>
      </c>
      <c r="L124" s="133"/>
      <c r="M124" s="133">
        <v>37.4</v>
      </c>
      <c r="N124" s="133"/>
      <c r="O124" s="133">
        <v>37.4</v>
      </c>
      <c r="P124" s="133"/>
      <c r="Q124" s="133">
        <v>40.5</v>
      </c>
      <c r="R124" s="228"/>
      <c r="S124" s="133">
        <v>37.4</v>
      </c>
      <c r="T124" s="228"/>
      <c r="U124" s="133">
        <v>37.4</v>
      </c>
      <c r="V124" s="228"/>
      <c r="W124" s="133">
        <v>42.1</v>
      </c>
      <c r="X124" s="132" t="s">
        <v>27</v>
      </c>
    </row>
    <row r="125" spans="1:24" ht="49.5" customHeight="1">
      <c r="A125" s="73" t="s">
        <v>103</v>
      </c>
      <c r="B125" s="115"/>
      <c r="C125" s="115"/>
      <c r="D125" s="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2"/>
    </row>
    <row r="126" spans="1:24" ht="102" customHeight="1">
      <c r="A126" s="115" t="s">
        <v>134</v>
      </c>
      <c r="B126" s="115"/>
      <c r="C126" s="128">
        <v>193</v>
      </c>
      <c r="D126" s="5"/>
      <c r="E126" s="134">
        <v>95</v>
      </c>
      <c r="F126" s="134"/>
      <c r="G126" s="134">
        <v>30</v>
      </c>
      <c r="H126" s="134"/>
      <c r="I126" s="134">
        <v>50</v>
      </c>
      <c r="J126" s="134"/>
      <c r="K126" s="134">
        <v>110</v>
      </c>
      <c r="L126" s="134"/>
      <c r="M126" s="134">
        <v>30</v>
      </c>
      <c r="N126" s="134"/>
      <c r="O126" s="134">
        <v>55</v>
      </c>
      <c r="P126" s="134"/>
      <c r="Q126" s="134">
        <v>115</v>
      </c>
      <c r="R126" s="134"/>
      <c r="S126" s="134">
        <v>35</v>
      </c>
      <c r="T126" s="134"/>
      <c r="U126" s="134">
        <v>60</v>
      </c>
      <c r="V126" s="134"/>
      <c r="W126" s="134">
        <v>125</v>
      </c>
      <c r="X126" s="132" t="s">
        <v>12</v>
      </c>
    </row>
    <row r="127" spans="1:24" ht="91.5" customHeight="1">
      <c r="A127" s="50" t="s">
        <v>108</v>
      </c>
      <c r="B127" s="115"/>
      <c r="C127" s="11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31"/>
    </row>
    <row r="128" spans="1:24" ht="69" customHeight="1">
      <c r="A128" s="115" t="s">
        <v>46</v>
      </c>
      <c r="B128" s="115"/>
      <c r="C128" s="83">
        <v>580.78</v>
      </c>
      <c r="D128" s="83"/>
      <c r="E128" s="83">
        <v>1114.12</v>
      </c>
      <c r="F128" s="83"/>
      <c r="G128" s="83"/>
      <c r="H128" s="83"/>
      <c r="I128" s="83"/>
      <c r="J128" s="83"/>
      <c r="K128" s="83">
        <v>246.17</v>
      </c>
      <c r="L128" s="83"/>
      <c r="M128" s="83"/>
      <c r="N128" s="83"/>
      <c r="O128" s="83"/>
      <c r="P128" s="83"/>
      <c r="Q128" s="83"/>
      <c r="R128" s="83"/>
      <c r="S128" s="54"/>
      <c r="T128" s="54"/>
      <c r="U128" s="54"/>
      <c r="V128" s="54"/>
      <c r="W128" s="54"/>
      <c r="X128" s="132" t="s">
        <v>12</v>
      </c>
    </row>
    <row r="129" spans="1:24" ht="101.25" customHeight="1">
      <c r="A129" s="73" t="s">
        <v>109</v>
      </c>
      <c r="B129" s="115"/>
      <c r="C129" s="115"/>
      <c r="D129" s="5"/>
      <c r="E129" s="133">
        <v>38.1</v>
      </c>
      <c r="F129" s="5"/>
      <c r="G129" s="133">
        <v>20.1</v>
      </c>
      <c r="H129" s="133"/>
      <c r="I129" s="133">
        <v>96.5</v>
      </c>
      <c r="J129" s="133"/>
      <c r="K129" s="133">
        <v>120.7</v>
      </c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2" t="s">
        <v>12</v>
      </c>
    </row>
    <row r="130" spans="1:24" ht="75.75" customHeight="1">
      <c r="A130" s="115" t="s">
        <v>46</v>
      </c>
      <c r="B130" s="115"/>
      <c r="C130" s="128">
        <v>307</v>
      </c>
      <c r="D130" s="133"/>
      <c r="E130" s="133">
        <v>90.9</v>
      </c>
      <c r="F130" s="133"/>
      <c r="G130" s="133"/>
      <c r="H130" s="133"/>
      <c r="I130" s="134"/>
      <c r="J130" s="133"/>
      <c r="K130" s="133"/>
      <c r="L130" s="133"/>
      <c r="M130" s="133"/>
      <c r="N130" s="133"/>
      <c r="O130" s="134"/>
      <c r="P130" s="133"/>
      <c r="Q130" s="133"/>
      <c r="R130" s="133"/>
      <c r="S130" s="133"/>
      <c r="T130" s="133"/>
      <c r="U130" s="134"/>
      <c r="V130" s="133"/>
      <c r="W130" s="133"/>
      <c r="X130" s="132" t="s">
        <v>32</v>
      </c>
    </row>
    <row r="131" spans="1:24" ht="67.5" customHeight="1">
      <c r="A131" s="73" t="s">
        <v>198</v>
      </c>
      <c r="B131" s="115"/>
      <c r="C131" s="128"/>
      <c r="D131" s="133"/>
      <c r="E131" s="133"/>
      <c r="F131" s="133"/>
      <c r="G131" s="133"/>
      <c r="H131" s="133"/>
      <c r="I131" s="134"/>
      <c r="J131" s="133"/>
      <c r="K131" s="133"/>
      <c r="L131" s="133"/>
      <c r="M131" s="133"/>
      <c r="N131" s="133"/>
      <c r="O131" s="134"/>
      <c r="P131" s="133"/>
      <c r="Q131" s="133"/>
      <c r="R131" s="133"/>
      <c r="S131" s="133"/>
      <c r="T131" s="133"/>
      <c r="U131" s="134"/>
      <c r="V131" s="133"/>
      <c r="W131" s="133"/>
      <c r="X131" s="132"/>
    </row>
    <row r="132" spans="1:24" ht="97.5" customHeight="1">
      <c r="A132" s="115" t="s">
        <v>169</v>
      </c>
      <c r="B132" s="115"/>
      <c r="C132" s="133">
        <v>36.19</v>
      </c>
      <c r="D132" s="133"/>
      <c r="E132" s="133">
        <v>36.84</v>
      </c>
      <c r="F132" s="133"/>
      <c r="G132" s="133">
        <v>38.53</v>
      </c>
      <c r="H132" s="133"/>
      <c r="I132" s="133">
        <v>38.65</v>
      </c>
      <c r="J132" s="133"/>
      <c r="K132" s="133">
        <v>38.68</v>
      </c>
      <c r="L132" s="133"/>
      <c r="M132" s="133">
        <v>40.27</v>
      </c>
      <c r="N132" s="133"/>
      <c r="O132" s="133">
        <v>40.46</v>
      </c>
      <c r="P132" s="133"/>
      <c r="Q132" s="133">
        <v>40.58</v>
      </c>
      <c r="R132" s="133"/>
      <c r="S132" s="133">
        <v>41.92</v>
      </c>
      <c r="T132" s="133"/>
      <c r="U132" s="133">
        <v>42.24</v>
      </c>
      <c r="V132" s="133"/>
      <c r="W132" s="133">
        <v>42.48</v>
      </c>
      <c r="X132" s="132" t="s">
        <v>12</v>
      </c>
    </row>
    <row r="133" spans="1:24" ht="63.75" customHeight="1">
      <c r="A133" s="50" t="s">
        <v>110</v>
      </c>
      <c r="B133" s="115"/>
      <c r="C133" s="12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31"/>
    </row>
    <row r="134" spans="1:24" ht="63.75" customHeight="1">
      <c r="A134" s="115" t="s">
        <v>46</v>
      </c>
      <c r="B134" s="115"/>
      <c r="C134" s="128">
        <v>24.3</v>
      </c>
      <c r="D134" s="5"/>
      <c r="E134" s="134">
        <v>102</v>
      </c>
      <c r="F134" s="134"/>
      <c r="G134" s="134">
        <v>40.18</v>
      </c>
      <c r="H134" s="134"/>
      <c r="I134" s="134">
        <v>41</v>
      </c>
      <c r="J134" s="134"/>
      <c r="K134" s="134">
        <v>41.82</v>
      </c>
      <c r="L134" s="133"/>
      <c r="M134" s="133">
        <v>41.16</v>
      </c>
      <c r="N134" s="133"/>
      <c r="O134" s="134">
        <v>42</v>
      </c>
      <c r="P134" s="134"/>
      <c r="Q134" s="134">
        <v>43</v>
      </c>
      <c r="R134" s="133"/>
      <c r="S134" s="133">
        <v>41.16</v>
      </c>
      <c r="T134" s="133"/>
      <c r="U134" s="134">
        <v>42</v>
      </c>
      <c r="V134" s="134"/>
      <c r="W134" s="134">
        <v>42.84</v>
      </c>
      <c r="X134" s="132" t="s">
        <v>12</v>
      </c>
    </row>
    <row r="135" spans="1:24" ht="27.75" customHeight="1">
      <c r="A135" s="50" t="s">
        <v>111</v>
      </c>
      <c r="B135" s="115"/>
      <c r="C135" s="1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31"/>
    </row>
    <row r="136" spans="1:24" ht="55.5" customHeight="1">
      <c r="A136" s="226" t="s">
        <v>46</v>
      </c>
      <c r="B136" s="115"/>
      <c r="C136" s="128">
        <v>2.9</v>
      </c>
      <c r="D136" s="5"/>
      <c r="E136" s="134">
        <v>3</v>
      </c>
      <c r="F136" s="134"/>
      <c r="G136" s="134">
        <v>3</v>
      </c>
      <c r="H136" s="134"/>
      <c r="I136" s="133">
        <v>3.5</v>
      </c>
      <c r="J136" s="134"/>
      <c r="K136" s="134">
        <v>4</v>
      </c>
      <c r="L136" s="134"/>
      <c r="M136" s="134">
        <v>3</v>
      </c>
      <c r="N136" s="134"/>
      <c r="O136" s="133">
        <v>3.5</v>
      </c>
      <c r="P136" s="134"/>
      <c r="Q136" s="134">
        <v>4</v>
      </c>
      <c r="R136" s="134"/>
      <c r="S136" s="134">
        <v>3</v>
      </c>
      <c r="T136" s="134"/>
      <c r="U136" s="133">
        <v>3.5</v>
      </c>
      <c r="V136" s="134"/>
      <c r="W136" s="134">
        <v>4</v>
      </c>
      <c r="X136" s="132" t="s">
        <v>12</v>
      </c>
    </row>
    <row r="137" spans="1:24" ht="27.75">
      <c r="A137" s="226"/>
      <c r="B137" s="115"/>
      <c r="C137" s="128">
        <v>14.2</v>
      </c>
      <c r="D137" s="5"/>
      <c r="E137" s="134">
        <v>11</v>
      </c>
      <c r="F137" s="134"/>
      <c r="G137" s="133"/>
      <c r="H137" s="133"/>
      <c r="I137" s="133">
        <v>9.5</v>
      </c>
      <c r="J137" s="133"/>
      <c r="K137" s="133">
        <v>12</v>
      </c>
      <c r="L137" s="134"/>
      <c r="M137" s="133">
        <v>10</v>
      </c>
      <c r="N137" s="133"/>
      <c r="O137" s="133">
        <v>11.5</v>
      </c>
      <c r="P137" s="133"/>
      <c r="Q137" s="133">
        <v>12.5</v>
      </c>
      <c r="R137" s="133"/>
      <c r="S137" s="133">
        <v>10.5</v>
      </c>
      <c r="T137" s="133"/>
      <c r="U137" s="133">
        <v>12</v>
      </c>
      <c r="V137" s="133"/>
      <c r="W137" s="133">
        <v>13</v>
      </c>
      <c r="X137" s="132" t="s">
        <v>32</v>
      </c>
    </row>
    <row r="138" spans="1:24" ht="44.25" customHeight="1">
      <c r="A138" s="73" t="s">
        <v>407</v>
      </c>
      <c r="B138" s="115"/>
      <c r="C138" s="11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15"/>
    </row>
    <row r="139" spans="1:24" ht="96" customHeight="1">
      <c r="A139" s="115" t="s">
        <v>169</v>
      </c>
      <c r="B139" s="115"/>
      <c r="C139" s="9">
        <v>6.2</v>
      </c>
      <c r="D139" s="5"/>
      <c r="E139" s="5">
        <v>5.2</v>
      </c>
      <c r="F139" s="5"/>
      <c r="G139" s="5">
        <v>4.7</v>
      </c>
      <c r="H139" s="5"/>
      <c r="I139" s="5">
        <v>5.7</v>
      </c>
      <c r="J139" s="5"/>
      <c r="K139" s="5">
        <v>6.2</v>
      </c>
      <c r="L139" s="5"/>
      <c r="M139" s="5">
        <v>4.2</v>
      </c>
      <c r="N139" s="5"/>
      <c r="O139" s="5">
        <v>6.3</v>
      </c>
      <c r="P139" s="5"/>
      <c r="Q139" s="5">
        <v>7.4</v>
      </c>
      <c r="R139" s="5"/>
      <c r="S139" s="5">
        <v>3.8</v>
      </c>
      <c r="T139" s="5"/>
      <c r="U139" s="5">
        <v>6.9</v>
      </c>
      <c r="V139" s="5"/>
      <c r="W139" s="5">
        <v>8.9</v>
      </c>
      <c r="X139" s="131" t="s">
        <v>12</v>
      </c>
    </row>
    <row r="140" spans="1:24" ht="54">
      <c r="A140" s="50" t="s">
        <v>426</v>
      </c>
      <c r="B140" s="115"/>
      <c r="C140" s="11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15"/>
    </row>
    <row r="141" spans="1:24" ht="99.75" customHeight="1">
      <c r="A141" s="48" t="s">
        <v>169</v>
      </c>
      <c r="B141" s="115"/>
      <c r="C141" s="115">
        <v>3.9</v>
      </c>
      <c r="D141" s="5"/>
      <c r="E141" s="5">
        <v>7.9</v>
      </c>
      <c r="F141" s="5"/>
      <c r="G141" s="5">
        <v>0.35</v>
      </c>
      <c r="H141" s="5"/>
      <c r="I141" s="5">
        <v>0.35</v>
      </c>
      <c r="J141" s="5"/>
      <c r="K141" s="5">
        <v>0.35</v>
      </c>
      <c r="L141" s="5"/>
      <c r="M141" s="5">
        <v>0.35</v>
      </c>
      <c r="N141" s="5"/>
      <c r="O141" s="5">
        <v>0.35</v>
      </c>
      <c r="P141" s="5"/>
      <c r="Q141" s="5">
        <v>0.35</v>
      </c>
      <c r="R141" s="5"/>
      <c r="S141" s="5">
        <v>4</v>
      </c>
      <c r="T141" s="5"/>
      <c r="U141" s="5">
        <v>10.5</v>
      </c>
      <c r="V141" s="5"/>
      <c r="W141" s="5">
        <v>10.5</v>
      </c>
      <c r="X141" s="131" t="s">
        <v>12</v>
      </c>
    </row>
  </sheetData>
  <sheetProtection/>
  <mergeCells count="28">
    <mergeCell ref="A1:X1"/>
    <mergeCell ref="A4:A6"/>
    <mergeCell ref="D4:E5"/>
    <mergeCell ref="F4:K4"/>
    <mergeCell ref="L4:Q4"/>
    <mergeCell ref="V5:W5"/>
    <mergeCell ref="B4:C5"/>
    <mergeCell ref="N5:O5"/>
    <mergeCell ref="P5:Q5"/>
    <mergeCell ref="J5:K5"/>
    <mergeCell ref="A35:A36"/>
    <mergeCell ref="R5:S5"/>
    <mergeCell ref="A60:A61"/>
    <mergeCell ref="E9:W9"/>
    <mergeCell ref="R123:R124"/>
    <mergeCell ref="T123:T124"/>
    <mergeCell ref="V123:V124"/>
    <mergeCell ref="A96:A97"/>
    <mergeCell ref="A136:A137"/>
    <mergeCell ref="Y67:Y68"/>
    <mergeCell ref="Y59:Y61"/>
    <mergeCell ref="X4:X6"/>
    <mergeCell ref="R4:W4"/>
    <mergeCell ref="T5:U5"/>
    <mergeCell ref="F5:G5"/>
    <mergeCell ref="H5:I5"/>
    <mergeCell ref="L5:M5"/>
    <mergeCell ref="A63:A6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1" r:id="rId1"/>
  <rowBreaks count="12" manualBreakCount="12">
    <brk id="18" max="23" man="1"/>
    <brk id="27" max="23" man="1"/>
    <brk id="33" max="23" man="1"/>
    <brk id="42" max="23" man="1"/>
    <brk id="54" max="23" man="1"/>
    <brk id="68" max="23" man="1"/>
    <brk id="80" max="23" man="1"/>
    <brk id="90" max="23" man="1"/>
    <brk id="103" max="23" man="1"/>
    <brk id="113" max="23" man="1"/>
    <brk id="121" max="23" man="1"/>
    <brk id="13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7"/>
  <sheetViews>
    <sheetView view="pageBreakPreview" zoomScale="47" zoomScaleNormal="50" zoomScaleSheetLayoutView="47" zoomScalePageLayoutView="0" workbookViewId="0" topLeftCell="A82">
      <selection activeCell="Y23" sqref="Y1:Y16384"/>
    </sheetView>
  </sheetViews>
  <sheetFormatPr defaultColWidth="9.140625" defaultRowHeight="12.75"/>
  <cols>
    <col min="1" max="1" width="43.7109375" style="20" customWidth="1"/>
    <col min="2" max="2" width="18.7109375" style="20" hidden="1" customWidth="1"/>
    <col min="3" max="3" width="16.8515625" style="20" hidden="1" customWidth="1"/>
    <col min="4" max="4" width="15.28125" style="19" customWidth="1"/>
    <col min="5" max="5" width="14.57421875" style="19" customWidth="1"/>
    <col min="6" max="6" width="14.7109375" style="19" customWidth="1"/>
    <col min="7" max="7" width="17.28125" style="19" customWidth="1"/>
    <col min="8" max="8" width="14.7109375" style="19" customWidth="1"/>
    <col min="9" max="9" width="15.00390625" style="19" customWidth="1"/>
    <col min="10" max="10" width="14.140625" style="19" customWidth="1"/>
    <col min="11" max="11" width="14.7109375" style="19" customWidth="1"/>
    <col min="12" max="12" width="14.28125" style="19" customWidth="1"/>
    <col min="13" max="13" width="14.00390625" style="19" customWidth="1"/>
    <col min="14" max="14" width="16.00390625" style="19" customWidth="1"/>
    <col min="15" max="17" width="14.00390625" style="19" customWidth="1"/>
    <col min="18" max="18" width="15.140625" style="19" customWidth="1"/>
    <col min="19" max="19" width="14.8515625" style="19" customWidth="1"/>
    <col min="20" max="20" width="14.7109375" style="19" customWidth="1"/>
    <col min="21" max="21" width="14.421875" style="19" customWidth="1"/>
    <col min="22" max="22" width="14.57421875" style="19" customWidth="1"/>
    <col min="23" max="23" width="14.7109375" style="19" customWidth="1"/>
    <col min="24" max="24" width="24.00390625" style="20" customWidth="1"/>
    <col min="25" max="25" width="31.140625" style="20" customWidth="1"/>
    <col min="26" max="16384" width="9.140625" style="2" customWidth="1"/>
  </cols>
  <sheetData>
    <row r="1" spans="1:24" ht="27.75">
      <c r="A1" s="232" t="s">
        <v>20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92.25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135">
      <c r="A8" s="10" t="s">
        <v>465</v>
      </c>
      <c r="B8" s="12"/>
      <c r="C8" s="13">
        <f>SUM(C11:C15)</f>
        <v>1085.87</v>
      </c>
      <c r="D8" s="12"/>
      <c r="E8" s="13">
        <f>SUM(E11:E15)</f>
        <v>4271.525</v>
      </c>
      <c r="F8" s="13"/>
      <c r="G8" s="13">
        <f aca="true" t="shared" si="0" ref="G8:W8">SUM(G11:G15)</f>
        <v>2365.87</v>
      </c>
      <c r="H8" s="13"/>
      <c r="I8" s="13">
        <f t="shared" si="0"/>
        <v>7454.129999999999</v>
      </c>
      <c r="J8" s="13"/>
      <c r="K8" s="13">
        <f t="shared" si="0"/>
        <v>10804.98</v>
      </c>
      <c r="L8" s="13"/>
      <c r="M8" s="13">
        <f t="shared" si="0"/>
        <v>1864.06</v>
      </c>
      <c r="N8" s="13"/>
      <c r="O8" s="13">
        <f t="shared" si="0"/>
        <v>3966.09</v>
      </c>
      <c r="P8" s="13"/>
      <c r="Q8" s="13">
        <f t="shared" si="0"/>
        <v>7651.1900000000005</v>
      </c>
      <c r="R8" s="13"/>
      <c r="S8" s="13">
        <f t="shared" si="0"/>
        <v>7988.74</v>
      </c>
      <c r="T8" s="13"/>
      <c r="U8" s="13">
        <f t="shared" si="0"/>
        <v>10901.09</v>
      </c>
      <c r="V8" s="13"/>
      <c r="W8" s="13">
        <f t="shared" si="0"/>
        <v>21985.340000000004</v>
      </c>
      <c r="X8" s="60"/>
    </row>
    <row r="9" spans="1:24" ht="27.75">
      <c r="A9" s="10" t="s">
        <v>227</v>
      </c>
      <c r="B9" s="12"/>
      <c r="C9" s="12"/>
      <c r="D9" s="12"/>
      <c r="E9" s="233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60"/>
    </row>
    <row r="10" spans="1:24" ht="27.75">
      <c r="A10" s="14"/>
      <c r="B10" s="60"/>
      <c r="C10" s="60"/>
      <c r="D10" s="6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60"/>
    </row>
    <row r="11" spans="1:24" ht="33.75" customHeight="1">
      <c r="A11" s="16" t="s">
        <v>7</v>
      </c>
      <c r="B11" s="12"/>
      <c r="C11" s="13">
        <f>SUMIF($X$17:$X$326,"Бюджет РФ",C$17:C$327)</f>
        <v>74</v>
      </c>
      <c r="D11" s="12"/>
      <c r="E11" s="13">
        <f>SUMIF($X$17:$X$326,"Бюджет РФ",E$17:E$327)</f>
        <v>1075.6</v>
      </c>
      <c r="F11" s="13"/>
      <c r="G11" s="13">
        <f>SUMIF($X$17:$X$326,"Бюджет РФ",G$17:G$327)</f>
        <v>58</v>
      </c>
      <c r="H11" s="13"/>
      <c r="I11" s="13">
        <f>SUMIF($X$17:$X$326,"Бюджет РФ",I$17:I$327)</f>
        <v>2533.87</v>
      </c>
      <c r="J11" s="13"/>
      <c r="K11" s="13">
        <f>SUMIF($X$17:$X$326,"Бюджет РФ",K$17:K$327)</f>
        <v>3175.67</v>
      </c>
      <c r="L11" s="13"/>
      <c r="M11" s="13">
        <f>SUMIF($X$17:$X$326,"Бюджет РФ",M$17:M$327)</f>
        <v>22</v>
      </c>
      <c r="N11" s="13"/>
      <c r="O11" s="13">
        <f>SUMIF($X$17:$X$326,"Бюджет РФ",O$17:O$327)</f>
        <v>694.63</v>
      </c>
      <c r="P11" s="13"/>
      <c r="Q11" s="13">
        <f>SUMIF($X$17:$X$326,"Бюджет РФ",Q$17:Q$327)</f>
        <v>3066.63</v>
      </c>
      <c r="R11" s="13"/>
      <c r="S11" s="13">
        <f>SUMIF($X$17:$X$326,"Бюджет РФ",S$17:S$327)</f>
        <v>392.77</v>
      </c>
      <c r="T11" s="13"/>
      <c r="U11" s="13">
        <f>SUMIF($X$17:$X$326,"Бюджет РФ",U$17:U$327)</f>
        <v>821.3299999999999</v>
      </c>
      <c r="V11" s="13"/>
      <c r="W11" s="13">
        <f>SUMIF($X$17:$X$326,"Бюджет РФ",W$17:W$327)</f>
        <v>8206.53</v>
      </c>
      <c r="X11" s="12"/>
    </row>
    <row r="12" spans="1:24" ht="33.75" customHeight="1">
      <c r="A12" s="16" t="s">
        <v>5</v>
      </c>
      <c r="B12" s="12"/>
      <c r="C12" s="13">
        <f>SUMIF($X$17:$X$326,"Бюджет РБ",C$17:C$327)</f>
        <v>636.77</v>
      </c>
      <c r="D12" s="12"/>
      <c r="E12" s="13">
        <f>SUMIF($X$17:$X$326,"Бюджет РБ",E$17:E$327)</f>
        <v>1868.7200000000003</v>
      </c>
      <c r="F12" s="13"/>
      <c r="G12" s="13">
        <f>SUMIF($X$17:$X$326,"Бюджет РБ",G$17:G$327)</f>
        <v>1335.7800000000002</v>
      </c>
      <c r="H12" s="13"/>
      <c r="I12" s="13">
        <f>SUMIF($X$17:$X$326,"Бюджет РБ",I$17:I$327)</f>
        <v>3818.27</v>
      </c>
      <c r="J12" s="13"/>
      <c r="K12" s="13">
        <f>SUMIF($X$17:$X$326,"Бюджет РБ",K$17:K$327)</f>
        <v>5538.27</v>
      </c>
      <c r="L12" s="13"/>
      <c r="M12" s="13">
        <f>SUMIF($X$17:$X$326,"Бюджет РБ",M$17:M$327)</f>
        <v>915</v>
      </c>
      <c r="N12" s="13"/>
      <c r="O12" s="13">
        <f>SUMIF($X$17:$X$326,"Бюджет РБ",O$17:O$327)</f>
        <v>2011.56</v>
      </c>
      <c r="P12" s="13"/>
      <c r="Q12" s="13">
        <f>SUMIF($X$17:$X$326,"Бюджет РБ",Q$17:Q$327)</f>
        <v>3269.56</v>
      </c>
      <c r="R12" s="13"/>
      <c r="S12" s="13">
        <f>SUMIF($X$17:$X$326,"Бюджет РБ",S$17:S$327)</f>
        <v>91.62</v>
      </c>
      <c r="T12" s="13"/>
      <c r="U12" s="13">
        <f>SUMIF($X$17:$X$326,"Бюджет РБ",U$17:U$327)</f>
        <v>1787.81</v>
      </c>
      <c r="V12" s="13"/>
      <c r="W12" s="13">
        <f>SUMIF($X$17:$X$326,"Бюджет РБ",W$17:W$327)</f>
        <v>3160.81</v>
      </c>
      <c r="X12" s="12"/>
    </row>
    <row r="13" spans="1:24" ht="33.75" customHeight="1">
      <c r="A13" s="16" t="s">
        <v>6</v>
      </c>
      <c r="B13" s="12"/>
      <c r="C13" s="13">
        <f>SUMIF($X$17:$X$326,"Бюджет ГО",C$17:C$327)</f>
        <v>13.4</v>
      </c>
      <c r="D13" s="12"/>
      <c r="E13" s="13">
        <f>SUMIF($X$17:$X$326,"Бюджет ГО",E$17:E$327)</f>
        <v>79.705</v>
      </c>
      <c r="F13" s="13"/>
      <c r="G13" s="13">
        <f>SUMIF($X$17:$X$326,"Бюджет ГО",G$17:G$327)</f>
        <v>28.99</v>
      </c>
      <c r="H13" s="13"/>
      <c r="I13" s="13">
        <f>SUMIF($X$17:$X$326,"Бюджет ГО",I$17:I$327)</f>
        <v>73.53999999999999</v>
      </c>
      <c r="J13" s="13"/>
      <c r="K13" s="13">
        <f>SUMIF($X$17:$X$326,"Бюджет ГО",K$17:K$327)</f>
        <v>146.14</v>
      </c>
      <c r="L13" s="13"/>
      <c r="M13" s="13">
        <f>SUMIF($X$17:$X$326,"Бюджет ГО",M$17:M$327)</f>
        <v>27.06</v>
      </c>
      <c r="N13" s="13"/>
      <c r="O13" s="13">
        <f>SUMIF($X$17:$X$326,"Бюджет ГО",O$17:O$327)</f>
        <v>42.8</v>
      </c>
      <c r="P13" s="13"/>
      <c r="Q13" s="13">
        <f>SUMIF($X$17:$X$326,"Бюджет ГО",Q$17:Q$327)</f>
        <v>50.8</v>
      </c>
      <c r="R13" s="13"/>
      <c r="S13" s="13">
        <f>SUMIF($X$17:$X$326,"Бюджет ГО",S$17:S$327)</f>
        <v>14.3</v>
      </c>
      <c r="T13" s="13"/>
      <c r="U13" s="13">
        <f>SUMIF($X$17:$X$326,"Бюджет ГО",U$17:U$327)</f>
        <v>37.25</v>
      </c>
      <c r="V13" s="13"/>
      <c r="W13" s="13">
        <f>SUMIF($X$17:$X$326,"Бюджет ГО",W$17:W$327)</f>
        <v>45.25</v>
      </c>
      <c r="X13" s="12"/>
    </row>
    <row r="14" spans="1:24" ht="57.75" customHeight="1">
      <c r="A14" s="16" t="s">
        <v>209</v>
      </c>
      <c r="B14" s="12"/>
      <c r="C14" s="13">
        <f>SUMIF($X$17:$X$326,"Собств.",C$17:C$327)</f>
        <v>356.90000000000003</v>
      </c>
      <c r="D14" s="12"/>
      <c r="E14" s="13">
        <f>SUMIF($X$17:$X$326,"Собств.",E$17:E$327)</f>
        <v>1243.8</v>
      </c>
      <c r="F14" s="13"/>
      <c r="G14" s="13">
        <f>SUMIF($X$17:$X$326,"Собств.",G$17:G$327)</f>
        <v>938.0999999999999</v>
      </c>
      <c r="H14" s="13"/>
      <c r="I14" s="13">
        <f>SUMIF($X$17:$X$326,"Собств.",I$17:I$327)</f>
        <v>1023.4499999999999</v>
      </c>
      <c r="J14" s="13"/>
      <c r="K14" s="13">
        <f>SUMIF($X$17:$X$326,"Собств.",K$17:K$327)</f>
        <v>1436.9</v>
      </c>
      <c r="L14" s="13"/>
      <c r="M14" s="13">
        <f>SUMIF($X$17:$X$326,"Собств.",M$17:M$327)</f>
        <v>893</v>
      </c>
      <c r="N14" s="13"/>
      <c r="O14" s="13">
        <f>SUMIF($X$17:$X$326,"Собств.",O$17:O$327)</f>
        <v>1210.1</v>
      </c>
      <c r="P14" s="13"/>
      <c r="Q14" s="13">
        <f>SUMIF($X$17:$X$326,"Собств.",Q$17:Q$327)</f>
        <v>1256.1999999999998</v>
      </c>
      <c r="R14" s="13"/>
      <c r="S14" s="13">
        <f>SUMIF($X$17:$X$326,"Собств.",S$17:S$327)</f>
        <v>7485.05</v>
      </c>
      <c r="T14" s="13"/>
      <c r="U14" s="13">
        <f>SUMIF($X$17:$X$326,"Собств.",U$17:U$327)</f>
        <v>8249.7</v>
      </c>
      <c r="V14" s="13"/>
      <c r="W14" s="13">
        <f>SUMIF($X$17:$X$326,"Собств.",W$17:W$327)</f>
        <v>9063.750000000002</v>
      </c>
      <c r="X14" s="12"/>
    </row>
    <row r="15" spans="1:24" ht="81.75" customHeight="1">
      <c r="A15" s="16" t="s">
        <v>210</v>
      </c>
      <c r="B15" s="12"/>
      <c r="C15" s="13">
        <f>SUMIF($X$17:$X$326,"Привлеч.",C$17:C$327)</f>
        <v>4.8</v>
      </c>
      <c r="D15" s="12"/>
      <c r="E15" s="13">
        <f>SUMIF($X$17:$X$326,"Привлеч.",E$17:E$327)</f>
        <v>3.7</v>
      </c>
      <c r="F15" s="13"/>
      <c r="G15" s="13">
        <f>SUMIF($X$17:$X$326,"Привлеч.",G$17:G$327)</f>
        <v>5</v>
      </c>
      <c r="H15" s="13"/>
      <c r="I15" s="13">
        <f>SUMIF($X$17:$X$326,"Привлеч.",I$17:I$327)</f>
        <v>5</v>
      </c>
      <c r="J15" s="13"/>
      <c r="K15" s="13">
        <f>SUMIF($X$17:$X$326,"Привлеч.",K$17:K$327)</f>
        <v>508</v>
      </c>
      <c r="L15" s="13"/>
      <c r="M15" s="13">
        <f>SUMIF($X$17:$X$326,"Привлеч.",M$17:M$327)</f>
        <v>7</v>
      </c>
      <c r="N15" s="13"/>
      <c r="O15" s="13">
        <f>SUMIF($X$17:$X$326,"Привлеч.",O$17:O$327)</f>
        <v>7</v>
      </c>
      <c r="P15" s="13"/>
      <c r="Q15" s="13">
        <f>SUMIF($X$17:$X$326,"Привлеч.",Q$17:Q$327)</f>
        <v>8</v>
      </c>
      <c r="R15" s="13"/>
      <c r="S15" s="13">
        <f>SUMIF($X$17:$X$326,"Привлеч.",S$17:S$327)</f>
        <v>5</v>
      </c>
      <c r="T15" s="13"/>
      <c r="U15" s="13">
        <f>SUMIF($X$17:$X$326,"Привлеч.",U$17:U$327)</f>
        <v>5</v>
      </c>
      <c r="V15" s="13"/>
      <c r="W15" s="13">
        <f>SUMIF($X$17:$X$326,"Привлеч.",W$17:W$327)</f>
        <v>1509</v>
      </c>
      <c r="X15" s="12"/>
    </row>
    <row r="16" spans="1:24" ht="27.75" hidden="1">
      <c r="A16" s="22" t="s">
        <v>14</v>
      </c>
      <c r="B16" s="12"/>
      <c r="C16" s="12"/>
      <c r="D16" s="12"/>
      <c r="E16" s="13">
        <f>SUMIF($X$17:$X$326,"Иностр.",E$17:E$327)</f>
        <v>0</v>
      </c>
      <c r="F16" s="13"/>
      <c r="G16" s="13">
        <f>SUMIF($X$17:$X$326,"Иностр.",G$17:G$327)</f>
        <v>0</v>
      </c>
      <c r="H16" s="13"/>
      <c r="I16" s="13">
        <f>SUMIF($X$17:$X$326,"Иностр.",I$17:I$327)</f>
        <v>0</v>
      </c>
      <c r="J16" s="13"/>
      <c r="K16" s="13">
        <f>SUMIF($X$17:$X$326,"Иностр.",K$17:K$327)</f>
        <v>0</v>
      </c>
      <c r="L16" s="13"/>
      <c r="M16" s="13">
        <f>SUMIF($X$17:$X$326,"Иностр.",M$17:M$327)</f>
        <v>0</v>
      </c>
      <c r="N16" s="13"/>
      <c r="O16" s="13">
        <f>SUMIF($X$17:$X$326,"Иностр.",O$17:O$327)</f>
        <v>0</v>
      </c>
      <c r="P16" s="13"/>
      <c r="Q16" s="13">
        <f>SUMIF($X$17:$X$326,"Иностр.",Q$17:Q$327)</f>
        <v>0</v>
      </c>
      <c r="R16" s="13"/>
      <c r="S16" s="13">
        <f>SUMIF($X$17:$X$326,"Иностр.",S$17:S$327)</f>
        <v>0</v>
      </c>
      <c r="T16" s="13"/>
      <c r="U16" s="13">
        <f>SUMIF($X$17:$X$326,"Иностр.",U$17:U$327)</f>
        <v>0</v>
      </c>
      <c r="V16" s="13"/>
      <c r="W16" s="13">
        <f>SUMIF($X$17:$X$326,"Иностр.",W$17:W$327)</f>
        <v>0</v>
      </c>
      <c r="X16" s="12"/>
    </row>
    <row r="17" spans="1:24" ht="87.75" customHeight="1">
      <c r="A17" s="226" t="s">
        <v>387</v>
      </c>
      <c r="B17" s="213"/>
      <c r="C17" s="76"/>
      <c r="D17" s="228" t="s">
        <v>11</v>
      </c>
      <c r="E17" s="76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77" t="s">
        <v>27</v>
      </c>
    </row>
    <row r="18" spans="1:24" ht="93" customHeight="1">
      <c r="A18" s="226"/>
      <c r="B18" s="213"/>
      <c r="C18" s="212"/>
      <c r="D18" s="228"/>
      <c r="E18" s="212">
        <v>44.7</v>
      </c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6" t="s">
        <v>25</v>
      </c>
    </row>
    <row r="19" spans="1:24" ht="69.75" customHeight="1">
      <c r="A19" s="226"/>
      <c r="B19" s="213"/>
      <c r="C19" s="5"/>
      <c r="D19" s="228"/>
      <c r="E19" s="5">
        <v>1.7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5" t="s">
        <v>37</v>
      </c>
    </row>
    <row r="20" spans="1:24" ht="138.75" customHeight="1">
      <c r="A20" s="226" t="s">
        <v>475</v>
      </c>
      <c r="B20" s="213"/>
      <c r="C20" s="5"/>
      <c r="D20" s="228" t="s">
        <v>35</v>
      </c>
      <c r="E20" s="212">
        <v>33.95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6" t="s">
        <v>25</v>
      </c>
    </row>
    <row r="21" spans="1:24" ht="145.5" customHeight="1">
      <c r="A21" s="226"/>
      <c r="B21" s="213"/>
      <c r="C21" s="5"/>
      <c r="D21" s="228"/>
      <c r="E21" s="5">
        <v>1.05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5" t="s">
        <v>37</v>
      </c>
    </row>
    <row r="22" spans="1:24" ht="237.75" customHeight="1">
      <c r="A22" s="226" t="s">
        <v>388</v>
      </c>
      <c r="B22" s="213"/>
      <c r="C22" s="5"/>
      <c r="D22" s="228" t="s">
        <v>35</v>
      </c>
      <c r="E22" s="212">
        <v>5</v>
      </c>
      <c r="F22" s="228" t="s">
        <v>35</v>
      </c>
      <c r="G22" s="212">
        <v>19.08</v>
      </c>
      <c r="H22" s="228" t="s">
        <v>35</v>
      </c>
      <c r="I22" s="212">
        <v>19.08</v>
      </c>
      <c r="J22" s="228" t="s">
        <v>35</v>
      </c>
      <c r="K22" s="212">
        <v>19.08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16" t="s">
        <v>25</v>
      </c>
    </row>
    <row r="23" spans="1:24" ht="236.25" customHeight="1">
      <c r="A23" s="226"/>
      <c r="B23" s="213"/>
      <c r="C23" s="5"/>
      <c r="D23" s="228"/>
      <c r="E23" s="5">
        <v>0.155</v>
      </c>
      <c r="F23" s="228"/>
      <c r="G23" s="5">
        <v>0.59</v>
      </c>
      <c r="H23" s="228"/>
      <c r="I23" s="5">
        <v>0.59</v>
      </c>
      <c r="J23" s="228"/>
      <c r="K23" s="5">
        <v>0.59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5" t="s">
        <v>37</v>
      </c>
    </row>
    <row r="24" spans="1:24" ht="216.75" customHeight="1">
      <c r="A24" s="226" t="s">
        <v>458</v>
      </c>
      <c r="B24" s="213"/>
      <c r="C24" s="5"/>
      <c r="D24" s="212"/>
      <c r="E24" s="5"/>
      <c r="F24" s="212"/>
      <c r="G24" s="5"/>
      <c r="H24" s="212"/>
      <c r="I24" s="212">
        <v>630.5</v>
      </c>
      <c r="J24" s="212"/>
      <c r="K24" s="212">
        <v>630.5</v>
      </c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6" t="s">
        <v>25</v>
      </c>
    </row>
    <row r="25" spans="1:24" ht="236.25" customHeight="1">
      <c r="A25" s="226"/>
      <c r="B25" s="213"/>
      <c r="C25" s="5"/>
      <c r="D25" s="212"/>
      <c r="E25" s="5"/>
      <c r="F25" s="212"/>
      <c r="G25" s="5"/>
      <c r="H25" s="212"/>
      <c r="I25" s="5">
        <v>19.5</v>
      </c>
      <c r="J25" s="212"/>
      <c r="K25" s="5">
        <v>19.5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45" t="s">
        <v>37</v>
      </c>
    </row>
    <row r="26" spans="1:24" ht="108" customHeight="1">
      <c r="A26" s="226" t="s">
        <v>457</v>
      </c>
      <c r="B26" s="213"/>
      <c r="C26" s="5"/>
      <c r="D26" s="212"/>
      <c r="E26" s="5"/>
      <c r="F26" s="212"/>
      <c r="G26" s="5"/>
      <c r="H26" s="212"/>
      <c r="I26" s="76">
        <v>250.47</v>
      </c>
      <c r="J26" s="76"/>
      <c r="K26" s="76">
        <v>250.47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2" t="s">
        <v>27</v>
      </c>
    </row>
    <row r="27" spans="1:24" ht="87.75" customHeight="1">
      <c r="A27" s="226"/>
      <c r="B27" s="213"/>
      <c r="C27" s="212">
        <v>42.9</v>
      </c>
      <c r="D27" s="212"/>
      <c r="E27" s="5"/>
      <c r="F27" s="212"/>
      <c r="G27" s="5"/>
      <c r="H27" s="212"/>
      <c r="I27" s="212">
        <v>225.43</v>
      </c>
      <c r="J27" s="212"/>
      <c r="K27" s="212">
        <v>225.43</v>
      </c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7" t="s">
        <v>25</v>
      </c>
    </row>
    <row r="28" spans="1:24" ht="86.25" customHeight="1">
      <c r="A28" s="226"/>
      <c r="B28" s="213"/>
      <c r="C28" s="5"/>
      <c r="D28" s="212"/>
      <c r="E28" s="5"/>
      <c r="F28" s="212"/>
      <c r="G28" s="5"/>
      <c r="H28" s="212"/>
      <c r="I28" s="5">
        <v>25.05</v>
      </c>
      <c r="J28" s="212"/>
      <c r="K28" s="5">
        <v>25.05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9" t="s">
        <v>37</v>
      </c>
    </row>
    <row r="29" spans="1:25" ht="277.5" customHeight="1">
      <c r="A29" s="211" t="s">
        <v>476</v>
      </c>
      <c r="B29" s="213"/>
      <c r="C29" s="5"/>
      <c r="D29" s="212"/>
      <c r="E29" s="5"/>
      <c r="F29" s="212"/>
      <c r="G29" s="5"/>
      <c r="H29" s="212"/>
      <c r="I29" s="5"/>
      <c r="J29" s="212"/>
      <c r="K29" s="212">
        <v>30</v>
      </c>
      <c r="L29" s="212"/>
      <c r="M29" s="212"/>
      <c r="N29" s="212"/>
      <c r="O29" s="212"/>
      <c r="P29" s="212"/>
      <c r="Q29" s="212">
        <v>33.3</v>
      </c>
      <c r="R29" s="212"/>
      <c r="S29" s="212"/>
      <c r="T29" s="212"/>
      <c r="U29" s="212"/>
      <c r="V29" s="212"/>
      <c r="W29" s="212"/>
      <c r="X29" s="217" t="s">
        <v>27</v>
      </c>
      <c r="Y29" s="42"/>
    </row>
    <row r="30" spans="1:24" ht="81.75" customHeight="1">
      <c r="A30" s="226" t="s">
        <v>389</v>
      </c>
      <c r="B30" s="213"/>
      <c r="C30" s="5"/>
      <c r="D30" s="212"/>
      <c r="E30" s="5"/>
      <c r="F30" s="212"/>
      <c r="G30" s="5"/>
      <c r="H30" s="212"/>
      <c r="I30" s="5"/>
      <c r="J30" s="212"/>
      <c r="K30" s="5"/>
      <c r="L30" s="5"/>
      <c r="M30" s="5"/>
      <c r="N30" s="5"/>
      <c r="O30" s="5"/>
      <c r="P30" s="5"/>
      <c r="Q30" s="5"/>
      <c r="R30" s="5"/>
      <c r="S30" s="5"/>
      <c r="T30" s="5"/>
      <c r="U30" s="76">
        <v>32.5</v>
      </c>
      <c r="V30" s="5"/>
      <c r="W30" s="76">
        <v>32.5</v>
      </c>
      <c r="X30" s="62" t="s">
        <v>27</v>
      </c>
    </row>
    <row r="31" spans="1:24" ht="81.75" customHeight="1">
      <c r="A31" s="226"/>
      <c r="B31" s="213"/>
      <c r="C31" s="5"/>
      <c r="D31" s="212"/>
      <c r="E31" s="5"/>
      <c r="F31" s="212"/>
      <c r="G31" s="5"/>
      <c r="H31" s="212"/>
      <c r="I31" s="5"/>
      <c r="J31" s="212"/>
      <c r="K31" s="5"/>
      <c r="L31" s="5"/>
      <c r="M31" s="5"/>
      <c r="N31" s="5"/>
      <c r="O31" s="5"/>
      <c r="P31" s="5"/>
      <c r="Q31" s="5"/>
      <c r="R31" s="5"/>
      <c r="S31" s="5"/>
      <c r="T31" s="5"/>
      <c r="U31" s="212">
        <v>30.55</v>
      </c>
      <c r="V31" s="5"/>
      <c r="W31" s="212">
        <v>30.55</v>
      </c>
      <c r="X31" s="217" t="s">
        <v>25</v>
      </c>
    </row>
    <row r="32" spans="1:24" ht="75" customHeight="1">
      <c r="A32" s="226"/>
      <c r="B32" s="213"/>
      <c r="C32" s="5"/>
      <c r="D32" s="212"/>
      <c r="E32" s="5"/>
      <c r="F32" s="212"/>
      <c r="G32" s="5"/>
      <c r="H32" s="212"/>
      <c r="I32" s="5"/>
      <c r="J32" s="212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1.95</v>
      </c>
      <c r="V32" s="5"/>
      <c r="W32" s="5">
        <v>1.95</v>
      </c>
      <c r="X32" s="69" t="s">
        <v>37</v>
      </c>
    </row>
    <row r="33" spans="1:24" ht="105" customHeight="1">
      <c r="A33" s="226" t="s">
        <v>456</v>
      </c>
      <c r="B33" s="213"/>
      <c r="C33" s="5"/>
      <c r="D33" s="212"/>
      <c r="E33" s="5"/>
      <c r="F33" s="212"/>
      <c r="G33" s="5"/>
      <c r="H33" s="212"/>
      <c r="I33" s="5"/>
      <c r="J33" s="212"/>
      <c r="K33" s="5"/>
      <c r="L33" s="5"/>
      <c r="M33" s="5"/>
      <c r="N33" s="5"/>
      <c r="O33" s="5"/>
      <c r="P33" s="5"/>
      <c r="Q33" s="5"/>
      <c r="R33" s="5"/>
      <c r="S33" s="5"/>
      <c r="T33" s="5"/>
      <c r="U33" s="76">
        <v>250</v>
      </c>
      <c r="V33" s="5"/>
      <c r="W33" s="76">
        <v>250</v>
      </c>
      <c r="X33" s="62" t="s">
        <v>27</v>
      </c>
    </row>
    <row r="34" spans="1:24" ht="124.5" customHeight="1">
      <c r="A34" s="226"/>
      <c r="B34" s="213"/>
      <c r="C34" s="5"/>
      <c r="D34" s="212"/>
      <c r="E34" s="5"/>
      <c r="F34" s="212"/>
      <c r="G34" s="5"/>
      <c r="H34" s="212"/>
      <c r="I34" s="5"/>
      <c r="J34" s="212"/>
      <c r="K34" s="5"/>
      <c r="L34" s="5"/>
      <c r="M34" s="5"/>
      <c r="N34" s="5"/>
      <c r="O34" s="5"/>
      <c r="P34" s="5"/>
      <c r="Q34" s="5"/>
      <c r="R34" s="5"/>
      <c r="S34" s="5"/>
      <c r="T34" s="5"/>
      <c r="U34" s="212">
        <v>235</v>
      </c>
      <c r="V34" s="5"/>
      <c r="W34" s="212">
        <v>235</v>
      </c>
      <c r="X34" s="217" t="s">
        <v>25</v>
      </c>
    </row>
    <row r="35" spans="1:24" ht="124.5" customHeight="1">
      <c r="A35" s="226"/>
      <c r="B35" s="213"/>
      <c r="C35" s="5"/>
      <c r="D35" s="212"/>
      <c r="E35" s="5"/>
      <c r="F35" s="212"/>
      <c r="G35" s="5"/>
      <c r="H35" s="212"/>
      <c r="I35" s="5"/>
      <c r="J35" s="212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15</v>
      </c>
      <c r="V35" s="5"/>
      <c r="W35" s="5">
        <v>15</v>
      </c>
      <c r="X35" s="69" t="s">
        <v>37</v>
      </c>
    </row>
    <row r="36" spans="1:24" ht="96" customHeight="1">
      <c r="A36" s="226" t="s">
        <v>390</v>
      </c>
      <c r="B36" s="213"/>
      <c r="C36" s="5"/>
      <c r="D36" s="212"/>
      <c r="E36" s="5"/>
      <c r="F36" s="212"/>
      <c r="G36" s="5"/>
      <c r="H36" s="212"/>
      <c r="I36" s="5"/>
      <c r="J36" s="212"/>
      <c r="K36" s="5"/>
      <c r="L36" s="5"/>
      <c r="M36" s="5"/>
      <c r="N36" s="5"/>
      <c r="O36" s="5"/>
      <c r="P36" s="5"/>
      <c r="Q36" s="5"/>
      <c r="R36" s="5"/>
      <c r="S36" s="5"/>
      <c r="T36" s="5"/>
      <c r="U36" s="76">
        <v>30</v>
      </c>
      <c r="V36" s="5"/>
      <c r="W36" s="76">
        <v>30</v>
      </c>
      <c r="X36" s="62" t="s">
        <v>27</v>
      </c>
    </row>
    <row r="37" spans="1:24" ht="89.25" customHeight="1">
      <c r="A37" s="226"/>
      <c r="B37" s="213"/>
      <c r="C37" s="5"/>
      <c r="D37" s="212"/>
      <c r="E37" s="5"/>
      <c r="F37" s="212"/>
      <c r="G37" s="5"/>
      <c r="H37" s="212"/>
      <c r="I37" s="5"/>
      <c r="J37" s="212"/>
      <c r="K37" s="5"/>
      <c r="L37" s="5"/>
      <c r="M37" s="5"/>
      <c r="N37" s="5"/>
      <c r="O37" s="5"/>
      <c r="P37" s="5"/>
      <c r="Q37" s="5"/>
      <c r="R37" s="5"/>
      <c r="S37" s="5"/>
      <c r="T37" s="5"/>
      <c r="U37" s="212">
        <v>28.2</v>
      </c>
      <c r="V37" s="5"/>
      <c r="W37" s="212">
        <v>28.2</v>
      </c>
      <c r="X37" s="217" t="s">
        <v>25</v>
      </c>
    </row>
    <row r="38" spans="1:24" ht="84.75" customHeight="1">
      <c r="A38" s="226"/>
      <c r="B38" s="213"/>
      <c r="C38" s="5"/>
      <c r="D38" s="212"/>
      <c r="E38" s="5"/>
      <c r="F38" s="212"/>
      <c r="G38" s="5"/>
      <c r="H38" s="212"/>
      <c r="I38" s="5"/>
      <c r="J38" s="212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v>1.8</v>
      </c>
      <c r="V38" s="5"/>
      <c r="W38" s="5">
        <v>1.8</v>
      </c>
      <c r="X38" s="69" t="s">
        <v>37</v>
      </c>
    </row>
    <row r="39" spans="1:24" ht="84.75" customHeight="1">
      <c r="A39" s="226" t="s">
        <v>391</v>
      </c>
      <c r="B39" s="213"/>
      <c r="C39" s="5"/>
      <c r="D39" s="212"/>
      <c r="E39" s="5"/>
      <c r="F39" s="212"/>
      <c r="G39" s="5"/>
      <c r="H39" s="212"/>
      <c r="I39" s="5"/>
      <c r="J39" s="212"/>
      <c r="K39" s="5"/>
      <c r="L39" s="5"/>
      <c r="M39" s="5"/>
      <c r="N39" s="5"/>
      <c r="O39" s="5"/>
      <c r="P39" s="5"/>
      <c r="Q39" s="5"/>
      <c r="R39" s="5"/>
      <c r="S39" s="5"/>
      <c r="T39" s="5"/>
      <c r="U39" s="76">
        <v>72.06</v>
      </c>
      <c r="V39" s="5"/>
      <c r="W39" s="76">
        <v>72.06</v>
      </c>
      <c r="X39" s="62" t="s">
        <v>27</v>
      </c>
    </row>
    <row r="40" spans="1:24" ht="84.75" customHeight="1">
      <c r="A40" s="226"/>
      <c r="B40" s="213"/>
      <c r="C40" s="5"/>
      <c r="D40" s="212"/>
      <c r="E40" s="5"/>
      <c r="F40" s="212"/>
      <c r="G40" s="5"/>
      <c r="H40" s="212"/>
      <c r="I40" s="5"/>
      <c r="J40" s="212"/>
      <c r="K40" s="5"/>
      <c r="L40" s="5"/>
      <c r="M40" s="5"/>
      <c r="N40" s="5"/>
      <c r="O40" s="5"/>
      <c r="P40" s="5"/>
      <c r="Q40" s="5"/>
      <c r="R40" s="5"/>
      <c r="S40" s="5"/>
      <c r="T40" s="5"/>
      <c r="U40" s="212">
        <v>65.88</v>
      </c>
      <c r="V40" s="5"/>
      <c r="W40" s="212">
        <v>65.88</v>
      </c>
      <c r="X40" s="217" t="s">
        <v>25</v>
      </c>
    </row>
    <row r="41" spans="1:24" ht="65.25" customHeight="1">
      <c r="A41" s="226"/>
      <c r="B41" s="213"/>
      <c r="C41" s="5"/>
      <c r="D41" s="212"/>
      <c r="E41" s="5"/>
      <c r="F41" s="212"/>
      <c r="G41" s="5"/>
      <c r="H41" s="212"/>
      <c r="I41" s="5"/>
      <c r="J41" s="212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v>4.2</v>
      </c>
      <c r="V41" s="5"/>
      <c r="W41" s="5">
        <v>4.2</v>
      </c>
      <c r="X41" s="69" t="s">
        <v>37</v>
      </c>
    </row>
    <row r="42" spans="1:24" ht="268.5" customHeight="1">
      <c r="A42" s="211" t="s">
        <v>446</v>
      </c>
      <c r="B42" s="213"/>
      <c r="C42" s="5"/>
      <c r="D42" s="212"/>
      <c r="E42" s="5"/>
      <c r="F42" s="212"/>
      <c r="G42" s="5"/>
      <c r="H42" s="212"/>
      <c r="I42" s="5"/>
      <c r="J42" s="212"/>
      <c r="K42" s="5"/>
      <c r="L42" s="5"/>
      <c r="M42" s="5"/>
      <c r="N42" s="5"/>
      <c r="O42" s="5"/>
      <c r="P42" s="5"/>
      <c r="Q42" s="212">
        <v>400</v>
      </c>
      <c r="R42" s="212"/>
      <c r="S42" s="212"/>
      <c r="T42" s="212"/>
      <c r="U42" s="212"/>
      <c r="V42" s="212"/>
      <c r="W42" s="212">
        <v>400</v>
      </c>
      <c r="X42" s="217" t="s">
        <v>27</v>
      </c>
    </row>
    <row r="43" spans="1:24" ht="219" customHeight="1">
      <c r="A43" s="211" t="s">
        <v>450</v>
      </c>
      <c r="B43" s="213"/>
      <c r="C43" s="5"/>
      <c r="D43" s="212"/>
      <c r="E43" s="5"/>
      <c r="F43" s="212"/>
      <c r="G43" s="5"/>
      <c r="H43" s="212"/>
      <c r="I43" s="5"/>
      <c r="J43" s="212"/>
      <c r="K43" s="212">
        <v>17.8</v>
      </c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7" t="s">
        <v>27</v>
      </c>
    </row>
    <row r="44" spans="1:24" ht="137.25" customHeight="1">
      <c r="A44" s="211" t="s">
        <v>451</v>
      </c>
      <c r="B44" s="213"/>
      <c r="C44" s="5"/>
      <c r="D44" s="212"/>
      <c r="E44" s="5"/>
      <c r="F44" s="212"/>
      <c r="G44" s="5"/>
      <c r="H44" s="212"/>
      <c r="I44" s="5"/>
      <c r="J44" s="212"/>
      <c r="K44" s="212">
        <v>300</v>
      </c>
      <c r="L44" s="212"/>
      <c r="M44" s="212"/>
      <c r="N44" s="212"/>
      <c r="O44" s="212"/>
      <c r="P44" s="212"/>
      <c r="Q44" s="212">
        <v>500</v>
      </c>
      <c r="R44" s="212"/>
      <c r="S44" s="212"/>
      <c r="T44" s="212"/>
      <c r="U44" s="212"/>
      <c r="V44" s="212"/>
      <c r="W44" s="212">
        <v>471.9</v>
      </c>
      <c r="X44" s="217" t="s">
        <v>27</v>
      </c>
    </row>
    <row r="45" spans="1:24" ht="383.25" customHeight="1">
      <c r="A45" s="211" t="s">
        <v>463</v>
      </c>
      <c r="B45" s="213"/>
      <c r="C45" s="5"/>
      <c r="D45" s="212"/>
      <c r="E45" s="5"/>
      <c r="F45" s="212"/>
      <c r="G45" s="5"/>
      <c r="H45" s="212"/>
      <c r="I45" s="5"/>
      <c r="J45" s="212"/>
      <c r="K45" s="212">
        <v>80</v>
      </c>
      <c r="L45" s="212"/>
      <c r="M45" s="212"/>
      <c r="N45" s="212"/>
      <c r="O45" s="212"/>
      <c r="P45" s="212"/>
      <c r="Q45" s="212">
        <v>168.7</v>
      </c>
      <c r="R45" s="212"/>
      <c r="S45" s="212"/>
      <c r="T45" s="212"/>
      <c r="U45" s="212"/>
      <c r="V45" s="212"/>
      <c r="W45" s="212"/>
      <c r="X45" s="217" t="s">
        <v>27</v>
      </c>
    </row>
    <row r="46" spans="1:24" ht="193.5" customHeight="1">
      <c r="A46" s="211" t="s">
        <v>452</v>
      </c>
      <c r="B46" s="213"/>
      <c r="C46" s="5"/>
      <c r="D46" s="212"/>
      <c r="E46" s="5"/>
      <c r="F46" s="212"/>
      <c r="G46" s="5"/>
      <c r="H46" s="212"/>
      <c r="I46" s="5"/>
      <c r="J46" s="212"/>
      <c r="K46" s="212">
        <v>100</v>
      </c>
      <c r="L46" s="212"/>
      <c r="M46" s="212"/>
      <c r="N46" s="212"/>
      <c r="O46" s="212"/>
      <c r="P46" s="212"/>
      <c r="Q46" s="212">
        <v>500</v>
      </c>
      <c r="R46" s="212"/>
      <c r="S46" s="212"/>
      <c r="T46" s="212"/>
      <c r="U46" s="212"/>
      <c r="V46" s="212"/>
      <c r="W46" s="212">
        <v>2467.3</v>
      </c>
      <c r="X46" s="217" t="s">
        <v>27</v>
      </c>
    </row>
    <row r="47" spans="1:24" ht="223.5" customHeight="1">
      <c r="A47" s="211" t="s">
        <v>453</v>
      </c>
      <c r="B47" s="213"/>
      <c r="C47" s="5"/>
      <c r="D47" s="212"/>
      <c r="E47" s="5"/>
      <c r="F47" s="212"/>
      <c r="G47" s="5"/>
      <c r="H47" s="212"/>
      <c r="I47" s="5"/>
      <c r="J47" s="212"/>
      <c r="K47" s="5"/>
      <c r="L47" s="5"/>
      <c r="M47" s="5"/>
      <c r="N47" s="5"/>
      <c r="O47" s="5"/>
      <c r="P47" s="5"/>
      <c r="Q47" s="212">
        <v>100</v>
      </c>
      <c r="R47" s="212"/>
      <c r="S47" s="212"/>
      <c r="T47" s="212"/>
      <c r="U47" s="212"/>
      <c r="V47" s="212"/>
      <c r="W47" s="212">
        <v>500</v>
      </c>
      <c r="X47" s="217" t="s">
        <v>27</v>
      </c>
    </row>
    <row r="48" spans="1:24" ht="195" customHeight="1">
      <c r="A48" s="211" t="s">
        <v>454</v>
      </c>
      <c r="B48" s="213"/>
      <c r="C48" s="5"/>
      <c r="D48" s="212"/>
      <c r="E48" s="5"/>
      <c r="F48" s="212"/>
      <c r="G48" s="5"/>
      <c r="H48" s="212"/>
      <c r="I48" s="5"/>
      <c r="J48" s="212"/>
      <c r="K48" s="5"/>
      <c r="L48" s="5"/>
      <c r="M48" s="5"/>
      <c r="N48" s="5"/>
      <c r="O48" s="5"/>
      <c r="P48" s="5"/>
      <c r="Q48" s="212"/>
      <c r="R48" s="212"/>
      <c r="S48" s="212"/>
      <c r="T48" s="212"/>
      <c r="U48" s="212"/>
      <c r="V48" s="212"/>
      <c r="W48" s="212">
        <v>100</v>
      </c>
      <c r="X48" s="217" t="s">
        <v>27</v>
      </c>
    </row>
    <row r="49" spans="1:24" ht="195" customHeight="1">
      <c r="A49" s="211" t="s">
        <v>459</v>
      </c>
      <c r="B49" s="213"/>
      <c r="C49" s="5"/>
      <c r="D49" s="212"/>
      <c r="E49" s="5"/>
      <c r="F49" s="212"/>
      <c r="G49" s="5"/>
      <c r="H49" s="212"/>
      <c r="I49" s="5"/>
      <c r="J49" s="212"/>
      <c r="K49" s="212">
        <v>100</v>
      </c>
      <c r="L49" s="212"/>
      <c r="M49" s="212"/>
      <c r="N49" s="212"/>
      <c r="O49" s="212"/>
      <c r="P49" s="212"/>
      <c r="Q49" s="212">
        <v>500</v>
      </c>
      <c r="R49" s="212"/>
      <c r="S49" s="212"/>
      <c r="T49" s="212"/>
      <c r="U49" s="212"/>
      <c r="V49" s="212"/>
      <c r="W49" s="212">
        <v>2500</v>
      </c>
      <c r="X49" s="217" t="s">
        <v>27</v>
      </c>
    </row>
    <row r="50" spans="1:24" ht="131.25" customHeight="1">
      <c r="A50" s="211" t="s">
        <v>455</v>
      </c>
      <c r="B50" s="213"/>
      <c r="C50" s="5"/>
      <c r="D50" s="212"/>
      <c r="E50" s="5"/>
      <c r="F50" s="212"/>
      <c r="G50" s="5"/>
      <c r="H50" s="212"/>
      <c r="I50" s="5"/>
      <c r="J50" s="212"/>
      <c r="K50" s="5"/>
      <c r="L50" s="5"/>
      <c r="M50" s="5"/>
      <c r="N50" s="5"/>
      <c r="O50" s="5"/>
      <c r="P50" s="5"/>
      <c r="Q50" s="212">
        <v>100</v>
      </c>
      <c r="R50" s="212"/>
      <c r="S50" s="212"/>
      <c r="T50" s="212"/>
      <c r="U50" s="212"/>
      <c r="V50" s="212"/>
      <c r="W50" s="212">
        <v>900</v>
      </c>
      <c r="X50" s="217" t="s">
        <v>27</v>
      </c>
    </row>
    <row r="51" spans="1:24" ht="59.25" customHeight="1">
      <c r="A51" s="257" t="s">
        <v>395</v>
      </c>
      <c r="B51" s="213"/>
      <c r="C51" s="5"/>
      <c r="D51" s="212"/>
      <c r="E51" s="76">
        <v>972.6</v>
      </c>
      <c r="F51" s="212"/>
      <c r="G51" s="5"/>
      <c r="H51" s="212"/>
      <c r="I51" s="76">
        <v>813.4</v>
      </c>
      <c r="J51" s="212"/>
      <c r="K51" s="76">
        <v>813.4</v>
      </c>
      <c r="L51" s="5"/>
      <c r="M51" s="5"/>
      <c r="N51" s="5"/>
      <c r="O51" s="76">
        <v>508.63</v>
      </c>
      <c r="P51" s="5"/>
      <c r="Q51" s="76">
        <v>508.63</v>
      </c>
      <c r="R51" s="5"/>
      <c r="S51" s="76">
        <v>370.77</v>
      </c>
      <c r="T51" s="5"/>
      <c r="U51" s="76">
        <v>370.77</v>
      </c>
      <c r="V51" s="5"/>
      <c r="W51" s="76">
        <v>370.77</v>
      </c>
      <c r="X51" s="62" t="s">
        <v>27</v>
      </c>
    </row>
    <row r="52" spans="1:24" ht="66" customHeight="1">
      <c r="A52" s="257"/>
      <c r="B52" s="213"/>
      <c r="C52" s="76">
        <v>432.86</v>
      </c>
      <c r="D52" s="212"/>
      <c r="E52" s="76">
        <v>1498.9</v>
      </c>
      <c r="F52" s="76"/>
      <c r="G52" s="76">
        <v>916.7</v>
      </c>
      <c r="H52" s="76"/>
      <c r="I52" s="76">
        <v>916.7</v>
      </c>
      <c r="J52" s="76"/>
      <c r="K52" s="76">
        <v>916.7</v>
      </c>
      <c r="L52" s="76"/>
      <c r="M52" s="76">
        <v>875</v>
      </c>
      <c r="N52" s="76"/>
      <c r="O52" s="76">
        <v>875</v>
      </c>
      <c r="P52" s="76"/>
      <c r="Q52" s="76">
        <v>875</v>
      </c>
      <c r="R52" s="76"/>
      <c r="S52" s="76">
        <v>91.62</v>
      </c>
      <c r="T52" s="76"/>
      <c r="U52" s="76">
        <v>91.62</v>
      </c>
      <c r="V52" s="76"/>
      <c r="W52" s="76">
        <v>91.62</v>
      </c>
      <c r="X52" s="61" t="s">
        <v>25</v>
      </c>
    </row>
    <row r="53" spans="1:24" ht="116.25" customHeight="1">
      <c r="A53" s="257"/>
      <c r="B53" s="115"/>
      <c r="C53" s="212">
        <v>13.4</v>
      </c>
      <c r="D53" s="212"/>
      <c r="E53" s="212">
        <v>76.8</v>
      </c>
      <c r="F53" s="212"/>
      <c r="G53" s="212">
        <v>28.4</v>
      </c>
      <c r="H53" s="212"/>
      <c r="I53" s="212">
        <v>28.4</v>
      </c>
      <c r="J53" s="212"/>
      <c r="K53" s="212">
        <v>28.4</v>
      </c>
      <c r="L53" s="212"/>
      <c r="M53" s="212">
        <v>27.06</v>
      </c>
      <c r="N53" s="212"/>
      <c r="O53" s="212">
        <v>42.8</v>
      </c>
      <c r="P53" s="212"/>
      <c r="Q53" s="212">
        <v>42.8</v>
      </c>
      <c r="R53" s="212"/>
      <c r="S53" s="212">
        <v>14.3</v>
      </c>
      <c r="T53" s="212"/>
      <c r="U53" s="212">
        <v>14.3</v>
      </c>
      <c r="V53" s="212"/>
      <c r="W53" s="212">
        <v>14.3</v>
      </c>
      <c r="X53" s="216" t="s">
        <v>37</v>
      </c>
    </row>
    <row r="54" spans="1:24" ht="102.75" customHeight="1">
      <c r="A54" s="214" t="s">
        <v>106</v>
      </c>
      <c r="B54" s="115"/>
      <c r="C54" s="9"/>
      <c r="D54" s="21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45"/>
    </row>
    <row r="55" spans="1:24" ht="163.5" customHeight="1">
      <c r="A55" s="211" t="s">
        <v>229</v>
      </c>
      <c r="B55" s="128" t="s">
        <v>24</v>
      </c>
      <c r="C55" s="128">
        <v>42.37</v>
      </c>
      <c r="D55" s="128" t="s">
        <v>11</v>
      </c>
      <c r="E55" s="212">
        <v>8.98</v>
      </c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6" t="s">
        <v>25</v>
      </c>
    </row>
    <row r="56" spans="1:24" ht="76.5" customHeight="1">
      <c r="A56" s="226" t="s">
        <v>132</v>
      </c>
      <c r="B56" s="128" t="s">
        <v>24</v>
      </c>
      <c r="C56" s="128">
        <v>118.64</v>
      </c>
      <c r="D56" s="143" t="s">
        <v>11</v>
      </c>
      <c r="E56" s="76">
        <v>71.19</v>
      </c>
      <c r="F56" s="143"/>
      <c r="G56" s="76"/>
      <c r="H56" s="143"/>
      <c r="I56" s="76"/>
      <c r="J56" s="143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61" t="s">
        <v>25</v>
      </c>
    </row>
    <row r="57" spans="1:24" ht="65.25" customHeight="1">
      <c r="A57" s="226"/>
      <c r="B57" s="128"/>
      <c r="C57" s="128"/>
      <c r="D57" s="128"/>
      <c r="E57" s="212"/>
      <c r="F57" s="128"/>
      <c r="G57" s="212"/>
      <c r="H57" s="128"/>
      <c r="I57" s="212"/>
      <c r="J57" s="128"/>
      <c r="K57" s="212"/>
      <c r="L57" s="212"/>
      <c r="M57" s="212"/>
      <c r="N57" s="212"/>
      <c r="O57" s="212"/>
      <c r="P57" s="212"/>
      <c r="Q57" s="212"/>
      <c r="R57" s="212"/>
      <c r="S57" s="212">
        <v>6288.75</v>
      </c>
      <c r="T57" s="212"/>
      <c r="U57" s="212">
        <v>6987.5</v>
      </c>
      <c r="V57" s="212"/>
      <c r="W57" s="212">
        <v>7686.25</v>
      </c>
      <c r="X57" s="216" t="s">
        <v>12</v>
      </c>
    </row>
    <row r="58" spans="1:24" ht="235.5" customHeight="1">
      <c r="A58" s="211" t="s">
        <v>294</v>
      </c>
      <c r="B58" s="115"/>
      <c r="C58" s="5"/>
      <c r="D58" s="212"/>
      <c r="E58" s="5"/>
      <c r="F58" s="5"/>
      <c r="G58" s="5"/>
      <c r="H58" s="212" t="s">
        <v>24</v>
      </c>
      <c r="I58" s="212">
        <v>1136.56</v>
      </c>
      <c r="J58" s="212" t="s">
        <v>24</v>
      </c>
      <c r="K58" s="212">
        <v>1136.56</v>
      </c>
      <c r="L58" s="212"/>
      <c r="M58" s="212"/>
      <c r="N58" s="212" t="s">
        <v>24</v>
      </c>
      <c r="O58" s="212">
        <v>1136.56</v>
      </c>
      <c r="P58" s="212" t="s">
        <v>24</v>
      </c>
      <c r="Q58" s="212">
        <v>1136.56</v>
      </c>
      <c r="R58" s="5"/>
      <c r="S58" s="5"/>
      <c r="T58" s="212" t="s">
        <v>24</v>
      </c>
      <c r="U58" s="212">
        <v>1136.56</v>
      </c>
      <c r="V58" s="212" t="s">
        <v>24</v>
      </c>
      <c r="W58" s="212">
        <v>1136.56</v>
      </c>
      <c r="X58" s="216" t="s">
        <v>25</v>
      </c>
    </row>
    <row r="59" spans="1:25" ht="110.25" customHeight="1">
      <c r="A59" s="48" t="s">
        <v>204</v>
      </c>
      <c r="B59" s="128" t="s">
        <v>24</v>
      </c>
      <c r="C59" s="128"/>
      <c r="D59" s="128"/>
      <c r="E59" s="139"/>
      <c r="F59" s="128"/>
      <c r="G59" s="139"/>
      <c r="H59" s="128"/>
      <c r="I59" s="5"/>
      <c r="J59" s="9" t="s">
        <v>24</v>
      </c>
      <c r="K59" s="5">
        <v>500</v>
      </c>
      <c r="L59" s="9"/>
      <c r="M59" s="5"/>
      <c r="N59" s="9"/>
      <c r="O59" s="5"/>
      <c r="P59" s="9"/>
      <c r="Q59" s="5"/>
      <c r="R59" s="9"/>
      <c r="S59" s="5"/>
      <c r="T59" s="9"/>
      <c r="U59" s="5"/>
      <c r="V59" s="9" t="s">
        <v>24</v>
      </c>
      <c r="W59" s="5">
        <v>1500</v>
      </c>
      <c r="X59" s="45" t="s">
        <v>32</v>
      </c>
      <c r="Y59" s="41"/>
    </row>
    <row r="60" spans="1:24" ht="22.5" customHeight="1">
      <c r="A60" s="48"/>
      <c r="B60" s="115"/>
      <c r="C60" s="9"/>
      <c r="D60" s="13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45"/>
    </row>
    <row r="61" spans="1:25" ht="83.25" customHeight="1">
      <c r="A61" s="135" t="s">
        <v>441</v>
      </c>
      <c r="B61" s="48"/>
      <c r="C61" s="115"/>
      <c r="D61" s="48"/>
      <c r="E61" s="139"/>
      <c r="F61" s="48"/>
      <c r="G61" s="139"/>
      <c r="H61" s="48"/>
      <c r="I61" s="139">
        <v>100</v>
      </c>
      <c r="J61" s="48"/>
      <c r="K61" s="139">
        <v>100</v>
      </c>
      <c r="L61" s="139"/>
      <c r="M61" s="139"/>
      <c r="N61" s="139"/>
      <c r="O61" s="139"/>
      <c r="P61" s="139"/>
      <c r="Q61" s="139"/>
      <c r="R61" s="139"/>
      <c r="S61" s="139"/>
      <c r="T61" s="139"/>
      <c r="U61" s="139">
        <v>200</v>
      </c>
      <c r="V61" s="139"/>
      <c r="W61" s="139">
        <v>200</v>
      </c>
      <c r="X61" s="140" t="s">
        <v>25</v>
      </c>
      <c r="Y61" s="1"/>
    </row>
    <row r="62" spans="1:25" ht="75" customHeight="1">
      <c r="A62" s="172" t="s">
        <v>206</v>
      </c>
      <c r="B62" s="128"/>
      <c r="C62" s="128"/>
      <c r="D62" s="128"/>
      <c r="E62" s="5"/>
      <c r="F62" s="48"/>
      <c r="G62" s="5"/>
      <c r="H62" s="48"/>
      <c r="I62" s="5"/>
      <c r="J62" s="128"/>
      <c r="K62" s="150"/>
      <c r="L62" s="5"/>
      <c r="M62" s="5"/>
      <c r="N62" s="5"/>
      <c r="O62" s="5"/>
      <c r="P62" s="128"/>
      <c r="Q62" s="150"/>
      <c r="R62" s="5"/>
      <c r="S62" s="5"/>
      <c r="T62" s="5"/>
      <c r="U62" s="5"/>
      <c r="V62" s="128"/>
      <c r="W62" s="150"/>
      <c r="X62" s="61"/>
      <c r="Y62" s="1"/>
    </row>
    <row r="63" spans="1:25" ht="60.75" customHeight="1">
      <c r="A63" s="195" t="s">
        <v>207</v>
      </c>
      <c r="B63" s="128"/>
      <c r="C63" s="128"/>
      <c r="D63" s="57">
        <v>20</v>
      </c>
      <c r="E63" s="57">
        <v>165</v>
      </c>
      <c r="F63" s="57">
        <v>50</v>
      </c>
      <c r="G63" s="57">
        <v>400</v>
      </c>
      <c r="H63" s="57">
        <v>78</v>
      </c>
      <c r="I63" s="57">
        <v>650</v>
      </c>
      <c r="J63" s="57">
        <v>150</v>
      </c>
      <c r="K63" s="57">
        <v>1250</v>
      </c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198" t="s">
        <v>25</v>
      </c>
      <c r="Y63" s="1"/>
    </row>
    <row r="64" spans="1:25" ht="41.25" customHeight="1">
      <c r="A64" s="119" t="s">
        <v>136</v>
      </c>
      <c r="B64" s="128"/>
      <c r="C64" s="128"/>
      <c r="D64" s="48"/>
      <c r="E64" s="5"/>
      <c r="F64" s="48"/>
      <c r="G64" s="5"/>
      <c r="H64" s="48"/>
      <c r="I64" s="5"/>
      <c r="J64" s="128"/>
      <c r="K64" s="142"/>
      <c r="L64" s="5"/>
      <c r="M64" s="5"/>
      <c r="N64" s="5"/>
      <c r="O64" s="5"/>
      <c r="P64" s="128"/>
      <c r="Q64" s="142"/>
      <c r="R64" s="5"/>
      <c r="S64" s="5"/>
      <c r="T64" s="5"/>
      <c r="U64" s="5"/>
      <c r="V64" s="128"/>
      <c r="W64" s="142"/>
      <c r="X64" s="140"/>
      <c r="Y64" s="1"/>
    </row>
    <row r="65" spans="1:25" ht="89.25" customHeight="1">
      <c r="A65" s="135" t="s">
        <v>371</v>
      </c>
      <c r="B65" s="128"/>
      <c r="C65" s="128"/>
      <c r="D65" s="48"/>
      <c r="E65" s="5"/>
      <c r="F65" s="48"/>
      <c r="G65" s="5"/>
      <c r="H65" s="48"/>
      <c r="I65" s="5"/>
      <c r="J65" s="128">
        <v>20</v>
      </c>
      <c r="K65" s="150">
        <v>720</v>
      </c>
      <c r="L65" s="194"/>
      <c r="M65" s="194"/>
      <c r="N65" s="194"/>
      <c r="O65" s="194"/>
      <c r="P65" s="128">
        <v>26</v>
      </c>
      <c r="Q65" s="150">
        <v>936</v>
      </c>
      <c r="R65" s="194"/>
      <c r="S65" s="194"/>
      <c r="T65" s="194"/>
      <c r="U65" s="194"/>
      <c r="V65" s="128">
        <v>27</v>
      </c>
      <c r="W65" s="150">
        <v>972</v>
      </c>
      <c r="X65" s="198" t="s">
        <v>25</v>
      </c>
      <c r="Y65" s="1"/>
    </row>
    <row r="66" spans="1:25" ht="77.25" customHeight="1">
      <c r="A66" s="226" t="s">
        <v>372</v>
      </c>
      <c r="B66" s="143"/>
      <c r="C66" s="143"/>
      <c r="D66" s="143"/>
      <c r="E66" s="76"/>
      <c r="F66" s="173"/>
      <c r="G66" s="76"/>
      <c r="H66" s="173"/>
      <c r="I66" s="76"/>
      <c r="J66" s="128">
        <v>25</v>
      </c>
      <c r="K66" s="150">
        <v>400</v>
      </c>
      <c r="L66" s="194"/>
      <c r="M66" s="194"/>
      <c r="N66" s="194"/>
      <c r="O66" s="194"/>
      <c r="P66" s="128">
        <v>20</v>
      </c>
      <c r="Q66" s="150">
        <v>320</v>
      </c>
      <c r="R66" s="194"/>
      <c r="S66" s="194"/>
      <c r="T66" s="194"/>
      <c r="U66" s="194"/>
      <c r="V66" s="128">
        <v>25</v>
      </c>
      <c r="W66" s="150">
        <v>400</v>
      </c>
      <c r="X66" s="198" t="s">
        <v>25</v>
      </c>
      <c r="Y66" s="1"/>
    </row>
    <row r="67" spans="1:25" ht="70.5" customHeight="1">
      <c r="A67" s="226"/>
      <c r="B67" s="128"/>
      <c r="C67" s="128"/>
      <c r="D67" s="128"/>
      <c r="E67" s="139"/>
      <c r="F67" s="48"/>
      <c r="G67" s="5"/>
      <c r="H67" s="48"/>
      <c r="I67" s="5"/>
      <c r="J67" s="9"/>
      <c r="K67" s="51">
        <v>68.6</v>
      </c>
      <c r="L67" s="5"/>
      <c r="M67" s="5"/>
      <c r="N67" s="5"/>
      <c r="O67" s="5"/>
      <c r="P67" s="9"/>
      <c r="Q67" s="51">
        <v>4</v>
      </c>
      <c r="R67" s="5"/>
      <c r="S67" s="5"/>
      <c r="T67" s="5"/>
      <c r="U67" s="5"/>
      <c r="V67" s="9"/>
      <c r="W67" s="51">
        <v>4</v>
      </c>
      <c r="X67" s="45" t="s">
        <v>37</v>
      </c>
      <c r="Y67" s="1"/>
    </row>
    <row r="68" spans="1:25" ht="88.5" customHeight="1">
      <c r="A68" s="135" t="s">
        <v>175</v>
      </c>
      <c r="B68" s="48"/>
      <c r="C68" s="115"/>
      <c r="D68" s="79"/>
      <c r="E68" s="79"/>
      <c r="F68" s="128"/>
      <c r="G68" s="139"/>
      <c r="H68" s="128"/>
      <c r="I68" s="139"/>
      <c r="J68" s="128">
        <v>50</v>
      </c>
      <c r="K68" s="139">
        <v>4</v>
      </c>
      <c r="L68" s="139"/>
      <c r="M68" s="139"/>
      <c r="N68" s="139"/>
      <c r="O68" s="139"/>
      <c r="P68" s="128">
        <v>50</v>
      </c>
      <c r="Q68" s="139">
        <v>4</v>
      </c>
      <c r="R68" s="139"/>
      <c r="S68" s="139"/>
      <c r="T68" s="139"/>
      <c r="U68" s="139"/>
      <c r="V68" s="128">
        <v>50</v>
      </c>
      <c r="W68" s="139">
        <v>4</v>
      </c>
      <c r="X68" s="198" t="s">
        <v>37</v>
      </c>
      <c r="Y68" s="1"/>
    </row>
    <row r="69" spans="1:25" ht="106.5" customHeight="1">
      <c r="A69" s="119" t="s">
        <v>172</v>
      </c>
      <c r="B69" s="48"/>
      <c r="C69" s="115"/>
      <c r="D69" s="48"/>
      <c r="E69" s="5"/>
      <c r="F69" s="5"/>
      <c r="G69" s="5"/>
      <c r="H69" s="128"/>
      <c r="I69" s="142"/>
      <c r="J69" s="128"/>
      <c r="K69" s="142"/>
      <c r="L69" s="139"/>
      <c r="M69" s="139"/>
      <c r="N69" s="128"/>
      <c r="O69" s="142"/>
      <c r="P69" s="128"/>
      <c r="Q69" s="142"/>
      <c r="R69" s="142"/>
      <c r="S69" s="142"/>
      <c r="T69" s="142"/>
      <c r="U69" s="142"/>
      <c r="V69" s="142"/>
      <c r="W69" s="142"/>
      <c r="X69" s="2"/>
      <c r="Y69" s="26"/>
    </row>
    <row r="70" spans="1:25" ht="62.25" customHeight="1">
      <c r="A70" s="135" t="s">
        <v>173</v>
      </c>
      <c r="B70" s="48"/>
      <c r="C70" s="115"/>
      <c r="D70" s="48"/>
      <c r="E70" s="5"/>
      <c r="F70" s="5"/>
      <c r="G70" s="5"/>
      <c r="H70" s="128"/>
      <c r="I70" s="139">
        <v>1.05</v>
      </c>
      <c r="J70" s="128"/>
      <c r="K70" s="139">
        <v>1.3</v>
      </c>
      <c r="L70" s="139"/>
      <c r="M70" s="139"/>
      <c r="N70" s="128"/>
      <c r="O70" s="139">
        <v>1.1</v>
      </c>
      <c r="P70" s="139"/>
      <c r="Q70" s="139">
        <v>1.4</v>
      </c>
      <c r="R70" s="142"/>
      <c r="S70" s="142"/>
      <c r="T70" s="142"/>
      <c r="U70" s="139">
        <v>1.2</v>
      </c>
      <c r="V70" s="139"/>
      <c r="W70" s="139">
        <v>1.6</v>
      </c>
      <c r="X70" s="140" t="s">
        <v>12</v>
      </c>
      <c r="Y70" s="26"/>
    </row>
    <row r="71" spans="1:25" ht="160.5" customHeight="1">
      <c r="A71" s="119" t="s">
        <v>50</v>
      </c>
      <c r="B71" s="48"/>
      <c r="C71" s="115"/>
      <c r="D71" s="48"/>
      <c r="E71" s="5"/>
      <c r="F71" s="5"/>
      <c r="G71" s="5"/>
      <c r="H71" s="128"/>
      <c r="I71" s="142"/>
      <c r="J71" s="128"/>
      <c r="K71" s="142"/>
      <c r="L71" s="139"/>
      <c r="M71" s="139"/>
      <c r="N71" s="128"/>
      <c r="O71" s="142"/>
      <c r="P71" s="128"/>
      <c r="Q71" s="142"/>
      <c r="R71" s="142"/>
      <c r="S71" s="142"/>
      <c r="T71" s="142"/>
      <c r="U71" s="142"/>
      <c r="V71" s="142"/>
      <c r="W71" s="142"/>
      <c r="X71" s="2"/>
      <c r="Y71" s="26"/>
    </row>
    <row r="72" spans="1:25" ht="45" customHeight="1" hidden="1">
      <c r="A72" s="226" t="s">
        <v>153</v>
      </c>
      <c r="B72" s="173" t="s">
        <v>24</v>
      </c>
      <c r="C72" s="174">
        <v>583.9</v>
      </c>
      <c r="D72" s="173"/>
      <c r="E72" s="40"/>
      <c r="F72" s="40"/>
      <c r="G72" s="40"/>
      <c r="H72" s="175"/>
      <c r="I72" s="40"/>
      <c r="J72" s="175"/>
      <c r="K72" s="40"/>
      <c r="L72" s="175"/>
      <c r="M72" s="40"/>
      <c r="N72" s="143"/>
      <c r="O72" s="40"/>
      <c r="P72" s="143"/>
      <c r="Q72" s="40"/>
      <c r="R72" s="40"/>
      <c r="S72" s="40"/>
      <c r="T72" s="40"/>
      <c r="U72" s="40"/>
      <c r="V72" s="40"/>
      <c r="W72" s="40"/>
      <c r="X72" s="61"/>
      <c r="Y72" s="26"/>
    </row>
    <row r="73" spans="1:25" ht="109.5" customHeight="1" hidden="1">
      <c r="A73" s="226"/>
      <c r="B73" s="173"/>
      <c r="C73" s="173"/>
      <c r="D73" s="173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143"/>
      <c r="Q73" s="40"/>
      <c r="R73" s="40"/>
      <c r="S73" s="40"/>
      <c r="T73" s="40"/>
      <c r="U73" s="40"/>
      <c r="V73" s="40"/>
      <c r="W73" s="40"/>
      <c r="X73" s="45" t="s">
        <v>12</v>
      </c>
      <c r="Y73" s="26"/>
    </row>
    <row r="74" spans="1:25" ht="87" customHeight="1">
      <c r="A74" s="131" t="s">
        <v>169</v>
      </c>
      <c r="B74" s="115"/>
      <c r="C74" s="115">
        <v>74</v>
      </c>
      <c r="D74" s="115"/>
      <c r="E74" s="194">
        <v>93</v>
      </c>
      <c r="F74" s="194"/>
      <c r="G74" s="194">
        <v>58</v>
      </c>
      <c r="H74" s="194"/>
      <c r="I74" s="194">
        <v>70</v>
      </c>
      <c r="J74" s="194"/>
      <c r="K74" s="194">
        <v>84</v>
      </c>
      <c r="L74" s="194"/>
      <c r="M74" s="194">
        <v>22</v>
      </c>
      <c r="N74" s="194"/>
      <c r="O74" s="194">
        <v>186</v>
      </c>
      <c r="P74" s="194"/>
      <c r="Q74" s="194">
        <v>256</v>
      </c>
      <c r="R74" s="194"/>
      <c r="S74" s="194">
        <v>22</v>
      </c>
      <c r="T74" s="194"/>
      <c r="U74" s="194">
        <v>66</v>
      </c>
      <c r="V74" s="194"/>
      <c r="W74" s="194">
        <v>112</v>
      </c>
      <c r="X74" s="198" t="s">
        <v>27</v>
      </c>
      <c r="Y74" s="26"/>
    </row>
    <row r="75" spans="1:25" ht="106.5" customHeight="1">
      <c r="A75" s="119" t="s">
        <v>174</v>
      </c>
      <c r="B75" s="48"/>
      <c r="C75" s="115"/>
      <c r="D75" s="48"/>
      <c r="E75" s="142"/>
      <c r="F75" s="139"/>
      <c r="G75" s="142"/>
      <c r="H75" s="128"/>
      <c r="I75" s="142"/>
      <c r="J75" s="128"/>
      <c r="K75" s="142"/>
      <c r="L75" s="139"/>
      <c r="M75" s="142"/>
      <c r="N75" s="128"/>
      <c r="O75" s="142"/>
      <c r="P75" s="128"/>
      <c r="Q75" s="142"/>
      <c r="R75" s="142"/>
      <c r="S75" s="142"/>
      <c r="T75" s="142"/>
      <c r="U75" s="142"/>
      <c r="V75" s="142"/>
      <c r="W75" s="142"/>
      <c r="X75" s="2"/>
      <c r="Y75" s="26"/>
    </row>
    <row r="76" spans="1:25" ht="127.5" customHeight="1">
      <c r="A76" s="135" t="s">
        <v>69</v>
      </c>
      <c r="B76" s="48"/>
      <c r="C76" s="48">
        <v>11</v>
      </c>
      <c r="D76" s="48"/>
      <c r="E76" s="139">
        <v>5</v>
      </c>
      <c r="F76" s="139"/>
      <c r="G76" s="139"/>
      <c r="H76" s="139"/>
      <c r="I76" s="139">
        <v>4</v>
      </c>
      <c r="J76" s="139"/>
      <c r="K76" s="139">
        <v>5</v>
      </c>
      <c r="L76" s="139"/>
      <c r="M76" s="139"/>
      <c r="N76" s="139"/>
      <c r="O76" s="139">
        <v>2</v>
      </c>
      <c r="P76" s="139"/>
      <c r="Q76" s="139">
        <v>4</v>
      </c>
      <c r="R76" s="139"/>
      <c r="S76" s="139"/>
      <c r="T76" s="139"/>
      <c r="U76" s="139"/>
      <c r="V76" s="139"/>
      <c r="W76" s="139">
        <v>70</v>
      </c>
      <c r="X76" s="140" t="s">
        <v>12</v>
      </c>
      <c r="Y76" s="26"/>
    </row>
    <row r="77" spans="1:25" ht="72.75" customHeight="1">
      <c r="A77" s="156" t="s">
        <v>68</v>
      </c>
      <c r="B77" s="48"/>
      <c r="C77" s="115"/>
      <c r="D77" s="48"/>
      <c r="E77" s="76"/>
      <c r="F77" s="76"/>
      <c r="G77" s="76"/>
      <c r="H77" s="76"/>
      <c r="I77" s="76">
        <v>40</v>
      </c>
      <c r="J77" s="76"/>
      <c r="K77" s="76">
        <v>40</v>
      </c>
      <c r="L77" s="76"/>
      <c r="M77" s="76">
        <v>40</v>
      </c>
      <c r="N77" s="76"/>
      <c r="O77" s="76"/>
      <c r="P77" s="76"/>
      <c r="Q77" s="76">
        <v>2</v>
      </c>
      <c r="R77" s="76"/>
      <c r="S77" s="76"/>
      <c r="T77" s="76"/>
      <c r="U77" s="76"/>
      <c r="V77" s="76"/>
      <c r="W77" s="76">
        <v>1</v>
      </c>
      <c r="X77" s="61" t="s">
        <v>25</v>
      </c>
      <c r="Y77" s="26"/>
    </row>
    <row r="78" spans="1:25" ht="131.25" customHeight="1">
      <c r="A78" s="135" t="s">
        <v>69</v>
      </c>
      <c r="B78" s="48"/>
      <c r="C78" s="48">
        <v>4.8</v>
      </c>
      <c r="D78" s="48"/>
      <c r="E78" s="139">
        <v>3.7</v>
      </c>
      <c r="F78" s="139"/>
      <c r="G78" s="139">
        <v>5</v>
      </c>
      <c r="H78" s="139"/>
      <c r="I78" s="139">
        <v>5</v>
      </c>
      <c r="J78" s="139"/>
      <c r="K78" s="139">
        <v>8</v>
      </c>
      <c r="L78" s="139"/>
      <c r="M78" s="142">
        <v>7</v>
      </c>
      <c r="N78" s="128"/>
      <c r="O78" s="142">
        <v>7</v>
      </c>
      <c r="P78" s="128"/>
      <c r="Q78" s="142">
        <v>8</v>
      </c>
      <c r="R78" s="142"/>
      <c r="S78" s="142">
        <v>5</v>
      </c>
      <c r="T78" s="142"/>
      <c r="U78" s="142">
        <v>5</v>
      </c>
      <c r="V78" s="142"/>
      <c r="W78" s="142">
        <v>9</v>
      </c>
      <c r="X78" s="140" t="s">
        <v>32</v>
      </c>
      <c r="Y78" s="26"/>
    </row>
    <row r="79" spans="1:25" ht="90" customHeight="1">
      <c r="A79" s="50" t="s">
        <v>82</v>
      </c>
      <c r="B79" s="115"/>
      <c r="C79" s="11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6"/>
    </row>
    <row r="80" spans="1:25" ht="62.25" customHeight="1">
      <c r="A80" s="48" t="s">
        <v>83</v>
      </c>
      <c r="B80" s="48"/>
      <c r="C80" s="128">
        <v>0.5</v>
      </c>
      <c r="D80" s="139"/>
      <c r="E80" s="139">
        <v>4.3</v>
      </c>
      <c r="F80" s="139"/>
      <c r="G80" s="139">
        <v>4.3</v>
      </c>
      <c r="H80" s="139"/>
      <c r="I80" s="139">
        <v>4.5</v>
      </c>
      <c r="J80" s="139"/>
      <c r="K80" s="139">
        <v>4.7</v>
      </c>
      <c r="L80" s="139"/>
      <c r="M80" s="139">
        <v>4.4</v>
      </c>
      <c r="N80" s="139"/>
      <c r="O80" s="139">
        <v>4.6</v>
      </c>
      <c r="P80" s="139"/>
      <c r="Q80" s="139">
        <v>5</v>
      </c>
      <c r="R80" s="139"/>
      <c r="S80" s="139">
        <v>4.5</v>
      </c>
      <c r="T80" s="139"/>
      <c r="U80" s="139">
        <v>4.8</v>
      </c>
      <c r="V80" s="139"/>
      <c r="W80" s="139">
        <v>5</v>
      </c>
      <c r="X80" s="48" t="s">
        <v>12</v>
      </c>
      <c r="Y80" s="26"/>
    </row>
    <row r="81" spans="1:25" ht="27.75">
      <c r="A81" s="50" t="s">
        <v>78</v>
      </c>
      <c r="B81" s="115"/>
      <c r="C81" s="11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6"/>
    </row>
    <row r="82" spans="1:25" ht="105" customHeight="1">
      <c r="A82" s="115" t="s">
        <v>79</v>
      </c>
      <c r="B82" s="115"/>
      <c r="C82" s="128">
        <v>221.6</v>
      </c>
      <c r="D82" s="139"/>
      <c r="E82" s="139">
        <v>551.3</v>
      </c>
      <c r="F82" s="139"/>
      <c r="G82" s="139">
        <v>556.8</v>
      </c>
      <c r="H82" s="139"/>
      <c r="I82" s="139">
        <v>567.9</v>
      </c>
      <c r="J82" s="139"/>
      <c r="K82" s="139">
        <v>578.9</v>
      </c>
      <c r="L82" s="139"/>
      <c r="M82" s="139">
        <v>573.6</v>
      </c>
      <c r="N82" s="139"/>
      <c r="O82" s="139">
        <v>584.9</v>
      </c>
      <c r="P82" s="139"/>
      <c r="Q82" s="139">
        <v>596.3</v>
      </c>
      <c r="R82" s="139"/>
      <c r="S82" s="139">
        <v>590.8</v>
      </c>
      <c r="T82" s="139"/>
      <c r="U82" s="139">
        <v>602.5</v>
      </c>
      <c r="V82" s="139"/>
      <c r="W82" s="139">
        <v>614.2</v>
      </c>
      <c r="X82" s="48" t="s">
        <v>12</v>
      </c>
      <c r="Y82" s="26"/>
    </row>
    <row r="83" spans="1:25" ht="82.5" customHeight="1">
      <c r="A83" s="50" t="s">
        <v>73</v>
      </c>
      <c r="B83" s="79"/>
      <c r="C83" s="79"/>
      <c r="D83" s="79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2"/>
      <c r="Y83" s="26"/>
    </row>
    <row r="84" spans="1:25" ht="96" customHeight="1">
      <c r="A84" s="195" t="s">
        <v>45</v>
      </c>
      <c r="B84" s="48"/>
      <c r="C84" s="48">
        <v>19</v>
      </c>
      <c r="D84" s="194"/>
      <c r="E84" s="194">
        <v>38</v>
      </c>
      <c r="F84" s="194"/>
      <c r="G84" s="194">
        <v>18</v>
      </c>
      <c r="H84" s="194"/>
      <c r="I84" s="194">
        <v>21</v>
      </c>
      <c r="J84" s="194"/>
      <c r="K84" s="194">
        <v>23</v>
      </c>
      <c r="L84" s="194"/>
      <c r="M84" s="194">
        <v>18</v>
      </c>
      <c r="N84" s="194"/>
      <c r="O84" s="194">
        <v>21</v>
      </c>
      <c r="P84" s="194"/>
      <c r="Q84" s="194">
        <v>23</v>
      </c>
      <c r="R84" s="194"/>
      <c r="S84" s="194">
        <v>21</v>
      </c>
      <c r="T84" s="194"/>
      <c r="U84" s="194">
        <v>23</v>
      </c>
      <c r="V84" s="194"/>
      <c r="W84" s="194">
        <v>26</v>
      </c>
      <c r="X84" s="48" t="s">
        <v>12</v>
      </c>
      <c r="Y84" s="26"/>
    </row>
    <row r="85" spans="1:25" ht="182.25" customHeight="1">
      <c r="A85" s="50" t="s">
        <v>383</v>
      </c>
      <c r="B85" s="115"/>
      <c r="C85" s="115"/>
      <c r="D85" s="5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48"/>
      <c r="Y85" s="26"/>
    </row>
    <row r="86" spans="1:25" ht="66" customHeight="1">
      <c r="A86" s="135" t="s">
        <v>45</v>
      </c>
      <c r="B86" s="48"/>
      <c r="C86" s="48">
        <v>46</v>
      </c>
      <c r="D86" s="139"/>
      <c r="E86" s="150">
        <v>343</v>
      </c>
      <c r="F86" s="150"/>
      <c r="G86" s="150">
        <v>77</v>
      </c>
      <c r="H86" s="150"/>
      <c r="I86" s="150">
        <v>102</v>
      </c>
      <c r="J86" s="150"/>
      <c r="K86" s="150">
        <v>472</v>
      </c>
      <c r="L86" s="150"/>
      <c r="M86" s="150">
        <v>35</v>
      </c>
      <c r="N86" s="150"/>
      <c r="O86" s="150">
        <v>282</v>
      </c>
      <c r="P86" s="150"/>
      <c r="Q86" s="150">
        <v>282</v>
      </c>
      <c r="R86" s="150"/>
      <c r="S86" s="150">
        <v>322</v>
      </c>
      <c r="T86" s="150"/>
      <c r="U86" s="150">
        <v>322</v>
      </c>
      <c r="V86" s="150"/>
      <c r="W86" s="150">
        <v>322</v>
      </c>
      <c r="X86" s="195" t="s">
        <v>12</v>
      </c>
      <c r="Y86" s="26"/>
    </row>
    <row r="87" spans="1:24" ht="81" customHeight="1">
      <c r="A87" s="73" t="s">
        <v>186</v>
      </c>
      <c r="B87" s="115"/>
      <c r="C87" s="115"/>
      <c r="D87" s="5"/>
      <c r="E87" s="5"/>
      <c r="F87" s="5"/>
      <c r="G87" s="5"/>
      <c r="H87" s="5"/>
      <c r="I87" s="5"/>
      <c r="J87" s="5"/>
      <c r="K87" s="5"/>
      <c r="L87" s="5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48"/>
    </row>
    <row r="88" spans="1:24" ht="96.75" customHeight="1">
      <c r="A88" s="115" t="s">
        <v>169</v>
      </c>
      <c r="B88" s="115"/>
      <c r="C88" s="115"/>
      <c r="D88" s="5"/>
      <c r="E88" s="194">
        <v>255</v>
      </c>
      <c r="F88" s="194"/>
      <c r="G88" s="194">
        <v>250</v>
      </c>
      <c r="H88" s="194"/>
      <c r="I88" s="194">
        <v>277</v>
      </c>
      <c r="J88" s="194"/>
      <c r="K88" s="194">
        <v>305</v>
      </c>
      <c r="L88" s="194"/>
      <c r="M88" s="194">
        <v>250</v>
      </c>
      <c r="N88" s="194"/>
      <c r="O88" s="194">
        <v>278</v>
      </c>
      <c r="P88" s="194"/>
      <c r="Q88" s="194">
        <v>306</v>
      </c>
      <c r="R88" s="194"/>
      <c r="S88" s="194">
        <v>251</v>
      </c>
      <c r="T88" s="194"/>
      <c r="U88" s="194">
        <v>279</v>
      </c>
      <c r="V88" s="194"/>
      <c r="W88" s="194">
        <v>307</v>
      </c>
      <c r="X88" s="195" t="s">
        <v>12</v>
      </c>
    </row>
    <row r="89" spans="1:25" ht="31.5" customHeight="1">
      <c r="A89" s="73" t="s">
        <v>406</v>
      </c>
      <c r="B89" s="115"/>
      <c r="C89" s="11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35"/>
      <c r="Y89" s="2"/>
    </row>
    <row r="90" spans="1:25" ht="79.5" customHeight="1">
      <c r="A90" s="135" t="s">
        <v>45</v>
      </c>
      <c r="B90" s="48"/>
      <c r="C90" s="48">
        <v>35</v>
      </c>
      <c r="D90" s="139"/>
      <c r="E90" s="194">
        <v>22</v>
      </c>
      <c r="F90" s="194"/>
      <c r="G90" s="194">
        <v>32</v>
      </c>
      <c r="H90" s="194"/>
      <c r="I90" s="194">
        <v>32</v>
      </c>
      <c r="J90" s="194"/>
      <c r="K90" s="194">
        <v>32</v>
      </c>
      <c r="L90" s="194"/>
      <c r="M90" s="194">
        <v>12</v>
      </c>
      <c r="N90" s="194"/>
      <c r="O90" s="194">
        <v>12</v>
      </c>
      <c r="P90" s="194"/>
      <c r="Q90" s="194">
        <v>12</v>
      </c>
      <c r="R90" s="194"/>
      <c r="S90" s="194">
        <v>7</v>
      </c>
      <c r="T90" s="194"/>
      <c r="U90" s="150">
        <v>7</v>
      </c>
      <c r="V90" s="194"/>
      <c r="W90" s="194">
        <v>7</v>
      </c>
      <c r="X90" s="195" t="s">
        <v>12</v>
      </c>
      <c r="Y90" s="2"/>
    </row>
    <row r="91" spans="1:24" ht="75.75" customHeight="1">
      <c r="A91" s="73" t="s">
        <v>200</v>
      </c>
      <c r="B91" s="115"/>
      <c r="C91" s="11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31"/>
    </row>
    <row r="92" spans="1:24" ht="100.5" customHeight="1">
      <c r="A92" s="115" t="s">
        <v>169</v>
      </c>
      <c r="B92" s="115"/>
      <c r="C92" s="115">
        <v>14.8</v>
      </c>
      <c r="D92" s="5"/>
      <c r="E92" s="5">
        <v>19.2</v>
      </c>
      <c r="F92" s="5"/>
      <c r="G92" s="5"/>
      <c r="H92" s="5"/>
      <c r="I92" s="5"/>
      <c r="J92" s="5"/>
      <c r="K92" s="5"/>
      <c r="L92" s="5"/>
      <c r="M92" s="5"/>
      <c r="N92" s="5"/>
      <c r="O92" s="5">
        <v>4.5</v>
      </c>
      <c r="P92" s="5"/>
      <c r="Q92" s="5">
        <v>4.5</v>
      </c>
      <c r="R92" s="5"/>
      <c r="S92" s="5"/>
      <c r="T92" s="5"/>
      <c r="U92" s="5">
        <v>2.7</v>
      </c>
      <c r="V92" s="5"/>
      <c r="W92" s="5">
        <v>2.7</v>
      </c>
      <c r="X92" s="197" t="s">
        <v>12</v>
      </c>
    </row>
    <row r="93" spans="1:24" ht="148.5" customHeight="1">
      <c r="A93" s="50" t="s">
        <v>421</v>
      </c>
      <c r="B93" s="115"/>
      <c r="C93" s="11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</row>
    <row r="94" spans="1:24" ht="100.5" customHeight="1">
      <c r="A94" s="135" t="s">
        <v>169</v>
      </c>
      <c r="B94" s="135"/>
      <c r="C94" s="128">
        <v>9</v>
      </c>
      <c r="D94" s="139"/>
      <c r="E94" s="139">
        <v>6</v>
      </c>
      <c r="F94" s="139"/>
      <c r="G94" s="139"/>
      <c r="H94" s="139"/>
      <c r="I94" s="139">
        <v>14</v>
      </c>
      <c r="J94" s="139"/>
      <c r="K94" s="139">
        <v>15</v>
      </c>
      <c r="L94" s="139"/>
      <c r="M94" s="139"/>
      <c r="N94" s="139"/>
      <c r="O94" s="139">
        <v>20</v>
      </c>
      <c r="P94" s="139"/>
      <c r="Q94" s="139">
        <v>22</v>
      </c>
      <c r="R94" s="139"/>
      <c r="S94" s="139"/>
      <c r="T94" s="139"/>
      <c r="U94" s="139">
        <v>20</v>
      </c>
      <c r="V94" s="139"/>
      <c r="W94" s="139">
        <v>22</v>
      </c>
      <c r="X94" s="135" t="s">
        <v>12</v>
      </c>
    </row>
    <row r="95" spans="1:24" ht="36" customHeight="1">
      <c r="A95" s="50" t="s">
        <v>293</v>
      </c>
      <c r="B95" s="115"/>
      <c r="C95" s="115"/>
      <c r="D95" s="5"/>
      <c r="E95" s="5"/>
      <c r="F95" s="5"/>
      <c r="G95" s="5"/>
      <c r="H95" s="228" t="s">
        <v>11</v>
      </c>
      <c r="I95" s="5"/>
      <c r="J95" s="256" t="s">
        <v>11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40"/>
    </row>
    <row r="96" spans="1:24" ht="36" customHeight="1">
      <c r="A96" s="226" t="s">
        <v>296</v>
      </c>
      <c r="B96" s="115"/>
      <c r="C96" s="115"/>
      <c r="D96" s="5"/>
      <c r="E96" s="5"/>
      <c r="F96" s="5"/>
      <c r="G96" s="5"/>
      <c r="H96" s="228"/>
      <c r="I96" s="76">
        <v>1400</v>
      </c>
      <c r="J96" s="256"/>
      <c r="K96" s="76">
        <v>1400</v>
      </c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191" t="s">
        <v>27</v>
      </c>
    </row>
    <row r="97" spans="1:24" ht="125.25" customHeight="1">
      <c r="A97" s="226"/>
      <c r="B97" s="115"/>
      <c r="C97" s="115"/>
      <c r="D97" s="5"/>
      <c r="E97" s="194">
        <v>41</v>
      </c>
      <c r="F97" s="139"/>
      <c r="G97" s="139"/>
      <c r="H97" s="228"/>
      <c r="I97" s="189">
        <v>100</v>
      </c>
      <c r="J97" s="256"/>
      <c r="K97" s="189">
        <v>100</v>
      </c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191" t="s">
        <v>25</v>
      </c>
    </row>
  </sheetData>
  <sheetProtection/>
  <mergeCells count="40">
    <mergeCell ref="A1:X1"/>
    <mergeCell ref="E9:W9"/>
    <mergeCell ref="A4:A6"/>
    <mergeCell ref="B4:C5"/>
    <mergeCell ref="D4:E5"/>
    <mergeCell ref="F4:K4"/>
    <mergeCell ref="L4:Q4"/>
    <mergeCell ref="R4:W4"/>
    <mergeCell ref="X4:X6"/>
    <mergeCell ref="F5:G5"/>
    <mergeCell ref="R5:S5"/>
    <mergeCell ref="V5:W5"/>
    <mergeCell ref="H5:I5"/>
    <mergeCell ref="J5:K5"/>
    <mergeCell ref="L5:M5"/>
    <mergeCell ref="N5:O5"/>
    <mergeCell ref="T5:U5"/>
    <mergeCell ref="P5:Q5"/>
    <mergeCell ref="J22:J23"/>
    <mergeCell ref="A24:A25"/>
    <mergeCell ref="A17:A19"/>
    <mergeCell ref="A51:A53"/>
    <mergeCell ref="A39:A41"/>
    <mergeCell ref="A26:A28"/>
    <mergeCell ref="A30:A32"/>
    <mergeCell ref="D17:D19"/>
    <mergeCell ref="A20:A21"/>
    <mergeCell ref="D20:D21"/>
    <mergeCell ref="A22:A23"/>
    <mergeCell ref="D22:D23"/>
    <mergeCell ref="A96:A97"/>
    <mergeCell ref="H95:H97"/>
    <mergeCell ref="F22:F23"/>
    <mergeCell ref="H22:H23"/>
    <mergeCell ref="J95:J97"/>
    <mergeCell ref="A33:A35"/>
    <mergeCell ref="A72:A73"/>
    <mergeCell ref="A66:A67"/>
    <mergeCell ref="A56:A57"/>
    <mergeCell ref="A36:A38"/>
  </mergeCells>
  <printOptions/>
  <pageMargins left="0.25" right="0.25" top="0.75" bottom="0.75" header="0.3" footer="0.3"/>
  <pageSetup fitToHeight="3" horizontalDpi="600" verticalDpi="600" orientation="landscape" paperSize="9" scale="38" r:id="rId1"/>
  <rowBreaks count="7" manualBreakCount="7">
    <brk id="21" max="23" man="1"/>
    <brk id="25" max="23" man="1"/>
    <brk id="32" max="23" man="1"/>
    <brk id="50" max="23" man="1"/>
    <brk id="61" max="23" man="1"/>
    <brk id="76" max="23" man="1"/>
    <brk id="86" max="23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37" zoomScaleNormal="40" zoomScaleSheetLayoutView="37" zoomScalePageLayoutView="0" workbookViewId="0" topLeftCell="A1">
      <pane ySplit="6" topLeftCell="A26" activePane="bottomLeft" state="frozen"/>
      <selection pane="topLeft" activeCell="A1" sqref="A1"/>
      <selection pane="bottomLeft" activeCell="Y1" sqref="Y1:Y16384"/>
    </sheetView>
  </sheetViews>
  <sheetFormatPr defaultColWidth="9.140625" defaultRowHeight="12.75"/>
  <cols>
    <col min="1" max="1" width="74.00390625" style="20" customWidth="1"/>
    <col min="2" max="2" width="0.2890625" style="20" hidden="1" customWidth="1"/>
    <col min="3" max="3" width="16.7109375" style="20" hidden="1" customWidth="1"/>
    <col min="4" max="4" width="15.140625" style="19" customWidth="1"/>
    <col min="5" max="5" width="14.57421875" style="19" customWidth="1"/>
    <col min="6" max="6" width="15.140625" style="19" customWidth="1"/>
    <col min="7" max="7" width="17.28125" style="19" customWidth="1"/>
    <col min="8" max="8" width="16.8515625" style="19" customWidth="1"/>
    <col min="9" max="9" width="15.00390625" style="19" customWidth="1"/>
    <col min="10" max="10" width="15.28125" style="19" customWidth="1"/>
    <col min="11" max="11" width="14.7109375" style="19" customWidth="1"/>
    <col min="12" max="12" width="15.140625" style="19" customWidth="1"/>
    <col min="13" max="13" width="15.57421875" style="19" customWidth="1"/>
    <col min="14" max="14" width="15.28125" style="19" customWidth="1"/>
    <col min="15" max="15" width="15.57421875" style="19" customWidth="1"/>
    <col min="16" max="16" width="14.57421875" style="19" customWidth="1"/>
    <col min="17" max="17" width="16.00390625" style="19" customWidth="1"/>
    <col min="18" max="18" width="15.140625" style="19" customWidth="1"/>
    <col min="19" max="19" width="14.8515625" style="19" customWidth="1"/>
    <col min="20" max="20" width="15.140625" style="19" customWidth="1"/>
    <col min="21" max="21" width="15.57421875" style="19" customWidth="1"/>
    <col min="22" max="22" width="16.140625" style="19" customWidth="1"/>
    <col min="23" max="23" width="14.7109375" style="19" customWidth="1"/>
    <col min="24" max="24" width="24.00390625" style="20" customWidth="1"/>
    <col min="25" max="25" width="31.140625" style="20" customWidth="1"/>
    <col min="26" max="16384" width="9.140625" style="2" customWidth="1"/>
  </cols>
  <sheetData>
    <row r="1" spans="1:24" ht="27.75">
      <c r="A1" s="232" t="s">
        <v>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5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  <c r="Y4" s="246"/>
    </row>
    <row r="5" spans="1:25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  <c r="Y5" s="247"/>
    </row>
    <row r="6" spans="1:25" ht="108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  <c r="Y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81">
      <c r="A8" s="10" t="s">
        <v>465</v>
      </c>
      <c r="B8" s="12"/>
      <c r="C8" s="12"/>
      <c r="D8" s="12"/>
      <c r="E8" s="13">
        <f>SUM(E11:E15)</f>
        <v>1102.9699999999998</v>
      </c>
      <c r="F8" s="13"/>
      <c r="G8" s="13">
        <f aca="true" t="shared" si="0" ref="G8:W8">SUM(G11:G15)</f>
        <v>127.87</v>
      </c>
      <c r="H8" s="13"/>
      <c r="I8" s="13">
        <f t="shared" si="0"/>
        <v>1734.9000000000003</v>
      </c>
      <c r="J8" s="13"/>
      <c r="K8" s="13">
        <f t="shared" si="0"/>
        <v>1768.93</v>
      </c>
      <c r="L8" s="13"/>
      <c r="M8" s="13">
        <f t="shared" si="0"/>
        <v>82.47000000000001</v>
      </c>
      <c r="N8" s="13"/>
      <c r="O8" s="13">
        <f t="shared" si="0"/>
        <v>1251.9</v>
      </c>
      <c r="P8" s="13"/>
      <c r="Q8" s="13">
        <f t="shared" si="0"/>
        <v>1286.9299999999998</v>
      </c>
      <c r="R8" s="13"/>
      <c r="S8" s="13">
        <f t="shared" si="0"/>
        <v>84.37</v>
      </c>
      <c r="T8" s="13"/>
      <c r="U8" s="13">
        <f t="shared" si="0"/>
        <v>1823.6999999999998</v>
      </c>
      <c r="V8" s="13"/>
      <c r="W8" s="13">
        <f t="shared" si="0"/>
        <v>1859.4299999999998</v>
      </c>
      <c r="X8" s="60"/>
    </row>
    <row r="9" spans="1:24" ht="27.75">
      <c r="A9" s="10" t="s">
        <v>227</v>
      </c>
      <c r="B9" s="12"/>
      <c r="C9" s="12"/>
      <c r="D9" s="12"/>
      <c r="E9" s="233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60"/>
    </row>
    <row r="10" spans="1:24" ht="27.75">
      <c r="A10" s="14"/>
      <c r="B10" s="60"/>
      <c r="C10" s="60"/>
      <c r="D10" s="6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60"/>
    </row>
    <row r="11" spans="1:24" ht="33.75" customHeight="1">
      <c r="A11" s="16" t="s">
        <v>7</v>
      </c>
      <c r="B11" s="12"/>
      <c r="C11" s="12"/>
      <c r="D11" s="12"/>
      <c r="E11" s="13">
        <f>SUMIF($X$17:$X$244,"Бюджет РФ",E$17:E$244)</f>
        <v>0</v>
      </c>
      <c r="F11" s="13"/>
      <c r="G11" s="13">
        <f>SUMIF($X$17:$X$244,"Бюджет РФ",G$17:G$244)</f>
        <v>5</v>
      </c>
      <c r="H11" s="13"/>
      <c r="I11" s="13">
        <f>SUMIF($X$17:$X$244,"Бюджет РФ",I$17:I$244)</f>
        <v>5</v>
      </c>
      <c r="J11" s="13"/>
      <c r="K11" s="13">
        <f>SUMIF($X$17:$X$244,"Бюджет РФ",K$17:K$244)</f>
        <v>5</v>
      </c>
      <c r="L11" s="13"/>
      <c r="M11" s="13">
        <f>SUMIF($X$17:$X$244,"Бюджет РФ",M$17:M$244)</f>
        <v>5</v>
      </c>
      <c r="N11" s="13"/>
      <c r="O11" s="13">
        <f>SUMIF($X$17:$X$244,"Бюджет РФ",O$17:O$244)</f>
        <v>5</v>
      </c>
      <c r="P11" s="13"/>
      <c r="Q11" s="13">
        <f>SUMIF($X$17:$X$244,"Бюджет РФ",Q$17:Q$244)</f>
        <v>5</v>
      </c>
      <c r="R11" s="13"/>
      <c r="S11" s="13">
        <f>SUMIF($X$17:$X$244,"Бюджет РФ",S$17:S$244)</f>
        <v>5</v>
      </c>
      <c r="T11" s="13"/>
      <c r="U11" s="13">
        <f>SUMIF($X$17:$X$244,"Бюджет РФ",U$17:U$244)</f>
        <v>5</v>
      </c>
      <c r="V11" s="13"/>
      <c r="W11" s="13">
        <f>SUMIF($X$17:$X$244,"Бюджет РФ",W$17:W$244)</f>
        <v>5</v>
      </c>
      <c r="X11" s="12"/>
    </row>
    <row r="12" spans="1:24" ht="33.75" customHeight="1">
      <c r="A12" s="16" t="s">
        <v>5</v>
      </c>
      <c r="B12" s="12"/>
      <c r="C12" s="12"/>
      <c r="D12" s="12"/>
      <c r="E12" s="13">
        <f>SUMIF($X$17:$X$244,"Бюджет РБ",E$17:E$244)</f>
        <v>969.6999999999999</v>
      </c>
      <c r="F12" s="13"/>
      <c r="G12" s="13">
        <f>SUMIF($X$17:$X$244,"Бюджет РБ",G$17:G$244)</f>
        <v>15.9</v>
      </c>
      <c r="H12" s="13"/>
      <c r="I12" s="13">
        <f>SUMIF($X$17:$X$244,"Бюджет РБ",I$17:I$244)</f>
        <v>1620.3000000000002</v>
      </c>
      <c r="J12" s="13"/>
      <c r="K12" s="13">
        <f>SUMIF($X$17:$X$244,"Бюджет РБ",K$17:K$244)</f>
        <v>1651.3000000000002</v>
      </c>
      <c r="L12" s="13"/>
      <c r="M12" s="13">
        <f>SUMIF($X$17:$X$244,"Бюджет РБ",M$17:M$244)</f>
        <v>16</v>
      </c>
      <c r="N12" s="13"/>
      <c r="O12" s="13">
        <f>SUMIF($X$17:$X$244,"Бюджет РБ",O$17:O$244)</f>
        <v>1182.5</v>
      </c>
      <c r="P12" s="13"/>
      <c r="Q12" s="13">
        <f>SUMIF($X$17:$X$244,"Бюджет РБ",Q$17:Q$244)</f>
        <v>1213.5</v>
      </c>
      <c r="R12" s="13"/>
      <c r="S12" s="13">
        <f>SUMIF($X$17:$X$244,"Бюджет РБ",S$17:S$244)</f>
        <v>16.1</v>
      </c>
      <c r="T12" s="13"/>
      <c r="U12" s="13">
        <f>SUMIF($X$17:$X$244,"Бюджет РБ",U$17:U$244)</f>
        <v>1752.6</v>
      </c>
      <c r="V12" s="13"/>
      <c r="W12" s="13">
        <f>SUMIF($X$17:$X$244,"Бюджет РБ",W$17:W$244)</f>
        <v>1783.6</v>
      </c>
      <c r="X12" s="12"/>
    </row>
    <row r="13" spans="1:24" ht="33.75" customHeight="1">
      <c r="A13" s="16" t="s">
        <v>6</v>
      </c>
      <c r="B13" s="12"/>
      <c r="C13" s="12"/>
      <c r="D13" s="12"/>
      <c r="E13" s="13">
        <f>SUMIF($X$17:$X$244,"Бюджет ГО",E$17:E$244)</f>
        <v>0</v>
      </c>
      <c r="F13" s="13"/>
      <c r="G13" s="13">
        <f>SUMIF($X$17:$X$244,"Бюджет ГО",G$17:G$244)</f>
        <v>0</v>
      </c>
      <c r="H13" s="13"/>
      <c r="I13" s="13">
        <f>SUMIF($X$17:$X$244,"Бюджет ГО",I$17:I$244)</f>
        <v>0</v>
      </c>
      <c r="J13" s="13"/>
      <c r="K13" s="13">
        <f>SUMIF($X$17:$X$244,"Бюджет ГО",K$17:K$244)</f>
        <v>0</v>
      </c>
      <c r="L13" s="13"/>
      <c r="M13" s="13">
        <f>SUMIF($X$17:$X$244,"Бюджет ГО",M$17:M$244)</f>
        <v>0</v>
      </c>
      <c r="N13" s="13"/>
      <c r="O13" s="13">
        <f>SUMIF($X$17:$X$244,"Бюджет ГО",O$17:O$244)</f>
        <v>0</v>
      </c>
      <c r="P13" s="13"/>
      <c r="Q13" s="13">
        <f>SUMIF($X$17:$X$244,"Бюджет ГО",Q$17:Q$244)</f>
        <v>0</v>
      </c>
      <c r="R13" s="13"/>
      <c r="S13" s="13">
        <f>SUMIF($X$17:$X$244,"Бюджет ГО",S$17:S$244)</f>
        <v>0</v>
      </c>
      <c r="T13" s="13"/>
      <c r="U13" s="13">
        <f>SUMIF($X$17:$X$244,"Бюджет ГО",U$17:U$244)</f>
        <v>0</v>
      </c>
      <c r="V13" s="13"/>
      <c r="W13" s="13">
        <f>SUMIF($X$17:$X$244,"Бюджет ГО",W$17:W$244)</f>
        <v>0</v>
      </c>
      <c r="X13" s="12"/>
    </row>
    <row r="14" spans="1:24" ht="57.75" customHeight="1">
      <c r="A14" s="16" t="s">
        <v>230</v>
      </c>
      <c r="B14" s="12"/>
      <c r="C14" s="12"/>
      <c r="D14" s="12"/>
      <c r="E14" s="13">
        <f>SUMIF($X$17:$X$244,"Собств.",E$17:E$244)</f>
        <v>116.22000000000001</v>
      </c>
      <c r="F14" s="13"/>
      <c r="G14" s="13">
        <f>SUMIF($X$17:$X$244,"Собств.",G$17:G$244)</f>
        <v>102.28</v>
      </c>
      <c r="H14" s="13"/>
      <c r="I14" s="13">
        <f>SUMIF($X$17:$X$244,"Собств.",I$17:I$244)</f>
        <v>104.68</v>
      </c>
      <c r="J14" s="13"/>
      <c r="K14" s="13">
        <f>SUMIF($X$17:$X$244,"Собств.",K$17:K$244)</f>
        <v>107.28</v>
      </c>
      <c r="L14" s="13"/>
      <c r="M14" s="13">
        <f>SUMIF($X$17:$X$244,"Собств.",M$17:M$244)</f>
        <v>56.68</v>
      </c>
      <c r="N14" s="13"/>
      <c r="O14" s="13">
        <f>SUMIF($X$17:$X$244,"Собств.",O$17:O$244)</f>
        <v>59.379999999999995</v>
      </c>
      <c r="P14" s="13"/>
      <c r="Q14" s="13">
        <f>SUMIF($X$17:$X$244,"Собств.",Q$17:Q$244)</f>
        <v>63.080000000000005</v>
      </c>
      <c r="R14" s="13"/>
      <c r="S14" s="13">
        <f>SUMIF($X$17:$X$244,"Собств.",S$17:S$244)</f>
        <v>58.38</v>
      </c>
      <c r="T14" s="13"/>
      <c r="U14" s="13">
        <f>SUMIF($X$17:$X$244,"Собств.",U$17:U$244)</f>
        <v>60.980000000000004</v>
      </c>
      <c r="V14" s="13"/>
      <c r="W14" s="13">
        <f>SUMIF($X$17:$X$244,"Собств.",W$17:W$244)</f>
        <v>65.28</v>
      </c>
      <c r="X14" s="12"/>
    </row>
    <row r="15" spans="1:24" ht="57" customHeight="1">
      <c r="A15" s="16" t="s">
        <v>210</v>
      </c>
      <c r="B15" s="12"/>
      <c r="C15" s="12"/>
      <c r="D15" s="12"/>
      <c r="E15" s="13">
        <f>SUMIF($X$17:$X$244,"Привлеч.",E$17:E$244)</f>
        <v>17.05</v>
      </c>
      <c r="F15" s="13"/>
      <c r="G15" s="13">
        <f>SUMIF($X$17:$X$244,"Привлеч.",G$17:G$244)</f>
        <v>4.6899999999999995</v>
      </c>
      <c r="H15" s="13"/>
      <c r="I15" s="13">
        <f>SUMIF($X$17:$X$244,"Привлеч.",I$17:I$244)</f>
        <v>4.92</v>
      </c>
      <c r="J15" s="13"/>
      <c r="K15" s="13">
        <f>SUMIF($X$17:$X$244,"Привлеч.",K$17:K$244)</f>
        <v>5.35</v>
      </c>
      <c r="L15" s="13"/>
      <c r="M15" s="13">
        <f>SUMIF($X$17:$X$244,"Привлеч.",M$17:M$244)</f>
        <v>4.79</v>
      </c>
      <c r="N15" s="13"/>
      <c r="O15" s="13">
        <f>SUMIF($X$17:$X$244,"Привлеч.",O$17:O$244)</f>
        <v>5.02</v>
      </c>
      <c r="P15" s="13"/>
      <c r="Q15" s="13">
        <f>SUMIF($X$17:$X$244,"Привлеч.",Q$17:Q$244)</f>
        <v>5.35</v>
      </c>
      <c r="R15" s="13"/>
      <c r="S15" s="13">
        <f>SUMIF($X$17:$X$244,"Привлеч.",S$17:S$244)</f>
        <v>4.89</v>
      </c>
      <c r="T15" s="13"/>
      <c r="U15" s="13">
        <f>SUMIF($X$17:$X$244,"Привлеч.",U$17:U$244)</f>
        <v>5.119999999999999</v>
      </c>
      <c r="V15" s="13"/>
      <c r="W15" s="13">
        <f>SUMIF($X$17:$X$244,"Привлеч.",W$17:W$244)</f>
        <v>5.55</v>
      </c>
      <c r="X15" s="12"/>
    </row>
    <row r="16" spans="1:24" ht="6" customHeight="1">
      <c r="A16" s="22" t="s">
        <v>14</v>
      </c>
      <c r="B16" s="12"/>
      <c r="C16" s="12"/>
      <c r="D16" s="12"/>
      <c r="E16" s="13">
        <f>SUMIF($X$17:$X$244,"Иностр.",E$17:E$244)</f>
        <v>0</v>
      </c>
      <c r="F16" s="13"/>
      <c r="G16" s="13">
        <f>SUMIF($X$17:$X$244,"Иностр.",G$17:G$244)</f>
        <v>0</v>
      </c>
      <c r="H16" s="13"/>
      <c r="I16" s="13">
        <f>SUMIF($X$17:$X$244,"Иностр.",I$17:I$244)</f>
        <v>0</v>
      </c>
      <c r="J16" s="13"/>
      <c r="K16" s="13">
        <f>SUMIF($X$17:$X$244,"Иностр.",K$17:K$244)</f>
        <v>0</v>
      </c>
      <c r="L16" s="13"/>
      <c r="M16" s="13">
        <f>SUMIF($X$17:$X$244,"Иностр.",M$17:M$244)</f>
        <v>0</v>
      </c>
      <c r="N16" s="13"/>
      <c r="O16" s="13">
        <f>SUMIF($X$17:$X$244,"Иностр.",O$17:O$244)</f>
        <v>0</v>
      </c>
      <c r="P16" s="13"/>
      <c r="Q16" s="13">
        <f>SUMIF($X$17:$X$244,"Иностр.",Q$17:Q$244)</f>
        <v>0</v>
      </c>
      <c r="R16" s="13"/>
      <c r="S16" s="13">
        <f>SUMIF($X$17:$X$244,"Иностр.",S$17:S$244)</f>
        <v>0</v>
      </c>
      <c r="T16" s="13"/>
      <c r="U16" s="13">
        <f>SUMIF($X$17:$X$244,"Иностр.",U$17:U$244)</f>
        <v>0</v>
      </c>
      <c r="V16" s="13"/>
      <c r="W16" s="13">
        <f>SUMIF($X$17:$X$244,"Иностр.",W$17:W$244)</f>
        <v>0</v>
      </c>
      <c r="X16" s="12"/>
    </row>
    <row r="17" spans="1:24" ht="44.25" customHeight="1">
      <c r="A17" s="17" t="s">
        <v>29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ht="150.75" customHeight="1">
      <c r="A18" s="223" t="s">
        <v>231</v>
      </c>
      <c r="B18" s="219" t="s">
        <v>24</v>
      </c>
      <c r="C18" s="49">
        <v>188.7</v>
      </c>
      <c r="D18" s="220" t="s">
        <v>24</v>
      </c>
      <c r="E18" s="220">
        <v>154.9</v>
      </c>
      <c r="F18" s="159"/>
      <c r="G18" s="100"/>
      <c r="H18" s="159" t="s">
        <v>143</v>
      </c>
      <c r="I18" s="100">
        <v>442</v>
      </c>
      <c r="J18" s="159" t="s">
        <v>143</v>
      </c>
      <c r="K18" s="100">
        <v>442</v>
      </c>
      <c r="L18" s="147"/>
      <c r="M18" s="147"/>
      <c r="N18" s="147"/>
      <c r="O18" s="147"/>
      <c r="P18" s="147"/>
      <c r="Q18" s="147"/>
      <c r="R18" s="159"/>
      <c r="S18" s="159"/>
      <c r="T18" s="159"/>
      <c r="U18" s="72"/>
      <c r="V18" s="159"/>
      <c r="W18" s="159"/>
      <c r="X18" s="148" t="s">
        <v>25</v>
      </c>
    </row>
    <row r="19" spans="1:24" ht="81.75" customHeight="1">
      <c r="A19" s="117" t="s">
        <v>298</v>
      </c>
      <c r="B19" s="70"/>
      <c r="C19" s="30"/>
      <c r="D19" s="219"/>
      <c r="E19" s="100"/>
      <c r="F19" s="159"/>
      <c r="G19" s="100"/>
      <c r="H19" s="159"/>
      <c r="I19" s="100"/>
      <c r="J19" s="159"/>
      <c r="K19" s="100"/>
      <c r="L19" s="147"/>
      <c r="M19" s="147"/>
      <c r="N19" s="147"/>
      <c r="O19" s="147"/>
      <c r="P19" s="147"/>
      <c r="Q19" s="147"/>
      <c r="R19" s="159"/>
      <c r="S19" s="159"/>
      <c r="T19" s="159"/>
      <c r="U19" s="72"/>
      <c r="V19" s="159"/>
      <c r="W19" s="159"/>
      <c r="X19" s="148"/>
    </row>
    <row r="20" spans="1:24" ht="104.25" customHeight="1">
      <c r="A20" s="223" t="s">
        <v>299</v>
      </c>
      <c r="B20" s="219" t="s">
        <v>24</v>
      </c>
      <c r="C20" s="100">
        <v>309.66</v>
      </c>
      <c r="D20" s="219" t="s">
        <v>11</v>
      </c>
      <c r="E20" s="220">
        <v>140.6</v>
      </c>
      <c r="F20" s="5"/>
      <c r="G20" s="49"/>
      <c r="H20" s="49"/>
      <c r="I20" s="49"/>
      <c r="J20" s="49"/>
      <c r="K20" s="49"/>
      <c r="L20" s="147"/>
      <c r="M20" s="147"/>
      <c r="N20" s="147"/>
      <c r="O20" s="147"/>
      <c r="P20" s="147"/>
      <c r="Q20" s="147"/>
      <c r="R20" s="159"/>
      <c r="S20" s="159"/>
      <c r="T20" s="159"/>
      <c r="U20" s="72"/>
      <c r="V20" s="159"/>
      <c r="W20" s="159"/>
      <c r="X20" s="148" t="s">
        <v>25</v>
      </c>
    </row>
    <row r="21" spans="1:24" ht="120" customHeight="1">
      <c r="A21" s="69" t="s">
        <v>300</v>
      </c>
      <c r="B21" s="177" t="s">
        <v>24</v>
      </c>
      <c r="C21" s="178">
        <v>451.4</v>
      </c>
      <c r="D21" s="220" t="s">
        <v>24</v>
      </c>
      <c r="E21" s="220">
        <v>146.6</v>
      </c>
      <c r="F21" s="159"/>
      <c r="G21" s="159"/>
      <c r="H21" s="159" t="s">
        <v>11</v>
      </c>
      <c r="I21" s="159">
        <v>275.4</v>
      </c>
      <c r="J21" s="159" t="s">
        <v>11</v>
      </c>
      <c r="K21" s="159">
        <v>275.4</v>
      </c>
      <c r="L21" s="159"/>
      <c r="M21" s="159"/>
      <c r="N21" s="159"/>
      <c r="O21" s="159"/>
      <c r="P21" s="159"/>
      <c r="Q21" s="159"/>
      <c r="R21" s="159"/>
      <c r="S21" s="159"/>
      <c r="T21" s="159"/>
      <c r="U21" s="72"/>
      <c r="V21" s="159"/>
      <c r="W21" s="159"/>
      <c r="X21" s="148" t="s">
        <v>25</v>
      </c>
    </row>
    <row r="22" spans="1:24" ht="177" customHeight="1">
      <c r="A22" s="223" t="s">
        <v>258</v>
      </c>
      <c r="B22" s="219" t="s">
        <v>24</v>
      </c>
      <c r="C22" s="49">
        <v>150.2</v>
      </c>
      <c r="D22" s="220" t="s">
        <v>24</v>
      </c>
      <c r="E22" s="220">
        <v>141.5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48" t="s">
        <v>25</v>
      </c>
    </row>
    <row r="23" spans="1:24" ht="159" customHeight="1">
      <c r="A23" s="223" t="s">
        <v>30</v>
      </c>
      <c r="B23" s="219" t="s">
        <v>24</v>
      </c>
      <c r="C23" s="49">
        <v>403.57</v>
      </c>
      <c r="D23" s="220" t="s">
        <v>24</v>
      </c>
      <c r="E23" s="220">
        <v>347.5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72"/>
      <c r="T23" s="159"/>
      <c r="U23" s="72"/>
      <c r="V23" s="159"/>
      <c r="W23" s="159"/>
      <c r="X23" s="148" t="s">
        <v>25</v>
      </c>
    </row>
    <row r="24" spans="1:24" ht="177" customHeight="1" hidden="1">
      <c r="A24" s="69" t="s">
        <v>31</v>
      </c>
      <c r="B24" s="70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8"/>
      <c r="V24" s="70"/>
      <c r="W24" s="70"/>
      <c r="X24" s="45" t="s">
        <v>25</v>
      </c>
    </row>
    <row r="25" spans="1:24" ht="194.25">
      <c r="A25" s="223" t="s">
        <v>386</v>
      </c>
      <c r="B25" s="219"/>
      <c r="C25" s="99"/>
      <c r="D25" s="220" t="s">
        <v>24</v>
      </c>
      <c r="E25" s="220">
        <v>0.5</v>
      </c>
      <c r="F25" s="159"/>
      <c r="G25" s="159"/>
      <c r="H25" s="159" t="s">
        <v>24</v>
      </c>
      <c r="I25" s="159">
        <v>130</v>
      </c>
      <c r="J25" s="159" t="s">
        <v>24</v>
      </c>
      <c r="K25" s="159">
        <v>130</v>
      </c>
      <c r="L25" s="159"/>
      <c r="M25" s="159"/>
      <c r="N25" s="159"/>
      <c r="O25" s="159"/>
      <c r="P25" s="159"/>
      <c r="Q25" s="159"/>
      <c r="R25" s="159"/>
      <c r="S25" s="159"/>
      <c r="T25" s="159" t="s">
        <v>11</v>
      </c>
      <c r="U25" s="159">
        <v>270</v>
      </c>
      <c r="V25" s="159" t="s">
        <v>11</v>
      </c>
      <c r="W25" s="159">
        <v>270</v>
      </c>
      <c r="X25" s="148" t="s">
        <v>25</v>
      </c>
    </row>
    <row r="26" spans="1:25" ht="105.75" customHeight="1">
      <c r="A26" s="223" t="s">
        <v>144</v>
      </c>
      <c r="B26" s="219"/>
      <c r="C26" s="49"/>
      <c r="D26" s="219"/>
      <c r="E26" s="220">
        <v>24.3</v>
      </c>
      <c r="F26" s="159"/>
      <c r="G26" s="159"/>
      <c r="H26" s="159" t="s">
        <v>24</v>
      </c>
      <c r="I26" s="159">
        <v>450</v>
      </c>
      <c r="J26" s="159" t="s">
        <v>24</v>
      </c>
      <c r="K26" s="159">
        <v>450</v>
      </c>
      <c r="L26" s="159"/>
      <c r="M26" s="159"/>
      <c r="N26" s="159" t="s">
        <v>24</v>
      </c>
      <c r="O26" s="159">
        <v>1159.5</v>
      </c>
      <c r="P26" s="159" t="s">
        <v>24</v>
      </c>
      <c r="Q26" s="159">
        <v>1159.5</v>
      </c>
      <c r="R26" s="159"/>
      <c r="S26" s="159"/>
      <c r="T26" s="159" t="s">
        <v>24</v>
      </c>
      <c r="U26" s="159">
        <v>1159.5</v>
      </c>
      <c r="V26" s="159" t="s">
        <v>24</v>
      </c>
      <c r="W26" s="159">
        <v>1159.5</v>
      </c>
      <c r="X26" s="148" t="s">
        <v>25</v>
      </c>
      <c r="Y26" s="42"/>
    </row>
    <row r="27" spans="1:24" ht="125.25" customHeight="1">
      <c r="A27" s="223" t="s">
        <v>33</v>
      </c>
      <c r="B27" s="219"/>
      <c r="C27" s="99"/>
      <c r="D27" s="49"/>
      <c r="E27" s="49"/>
      <c r="F27" s="159"/>
      <c r="G27" s="159"/>
      <c r="H27" s="159" t="s">
        <v>24</v>
      </c>
      <c r="I27" s="159">
        <v>300</v>
      </c>
      <c r="J27" s="159" t="s">
        <v>24</v>
      </c>
      <c r="K27" s="159">
        <v>300</v>
      </c>
      <c r="L27" s="159"/>
      <c r="M27" s="159"/>
      <c r="N27" s="159"/>
      <c r="O27" s="159"/>
      <c r="P27" s="159"/>
      <c r="Q27" s="159"/>
      <c r="R27" s="159"/>
      <c r="S27" s="159"/>
      <c r="T27" s="159" t="s">
        <v>24</v>
      </c>
      <c r="U27" s="159">
        <v>300</v>
      </c>
      <c r="V27" s="159" t="s">
        <v>24</v>
      </c>
      <c r="W27" s="159">
        <v>300</v>
      </c>
      <c r="X27" s="148" t="s">
        <v>25</v>
      </c>
    </row>
    <row r="28" spans="1:24" ht="87.75" customHeight="1">
      <c r="A28" s="117" t="s">
        <v>178</v>
      </c>
      <c r="B28" s="70"/>
      <c r="C28" s="30"/>
      <c r="D28" s="70"/>
      <c r="E28" s="94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8"/>
      <c r="V28" s="70"/>
      <c r="W28" s="70"/>
      <c r="X28" s="45"/>
    </row>
    <row r="29" spans="1:24" ht="39" customHeight="1">
      <c r="A29" s="261" t="s">
        <v>179</v>
      </c>
      <c r="B29" s="70"/>
      <c r="C29" s="30"/>
      <c r="D29" s="70"/>
      <c r="E29" s="100">
        <v>3.02</v>
      </c>
      <c r="F29" s="159"/>
      <c r="G29" s="100">
        <v>2.08</v>
      </c>
      <c r="H29" s="100"/>
      <c r="I29" s="100">
        <v>2.08</v>
      </c>
      <c r="J29" s="100"/>
      <c r="K29" s="100">
        <v>2.28</v>
      </c>
      <c r="L29" s="159"/>
      <c r="M29" s="100">
        <v>2.08</v>
      </c>
      <c r="N29" s="100"/>
      <c r="O29" s="100">
        <v>2.08</v>
      </c>
      <c r="P29" s="100"/>
      <c r="Q29" s="100">
        <v>2.28</v>
      </c>
      <c r="R29" s="159"/>
      <c r="S29" s="100">
        <v>2.08</v>
      </c>
      <c r="T29" s="100"/>
      <c r="U29" s="100">
        <v>2.08</v>
      </c>
      <c r="V29" s="100"/>
      <c r="W29" s="100">
        <v>2.28</v>
      </c>
      <c r="X29" s="146" t="s">
        <v>12</v>
      </c>
    </row>
    <row r="30" spans="1:24" ht="51" customHeight="1">
      <c r="A30" s="261"/>
      <c r="B30" s="70"/>
      <c r="C30" s="30"/>
      <c r="D30" s="70"/>
      <c r="E30" s="94">
        <v>2.2</v>
      </c>
      <c r="F30" s="70"/>
      <c r="G30" s="94">
        <v>2.6</v>
      </c>
      <c r="H30" s="94"/>
      <c r="I30" s="94">
        <v>2.6</v>
      </c>
      <c r="J30" s="94"/>
      <c r="K30" s="94">
        <v>2.8</v>
      </c>
      <c r="L30" s="70"/>
      <c r="M30" s="94">
        <v>2.7</v>
      </c>
      <c r="N30" s="94"/>
      <c r="O30" s="94">
        <v>2.7</v>
      </c>
      <c r="P30" s="94"/>
      <c r="Q30" s="94">
        <v>2.8</v>
      </c>
      <c r="R30" s="70"/>
      <c r="S30" s="94">
        <v>2.8</v>
      </c>
      <c r="T30" s="94"/>
      <c r="U30" s="94">
        <v>2.8</v>
      </c>
      <c r="V30" s="94"/>
      <c r="W30" s="94">
        <v>3</v>
      </c>
      <c r="X30" s="131" t="s">
        <v>32</v>
      </c>
    </row>
    <row r="31" spans="1:25" ht="55.5" customHeight="1">
      <c r="A31" s="226" t="s">
        <v>420</v>
      </c>
      <c r="B31" s="115"/>
      <c r="C31" s="128">
        <v>1.8</v>
      </c>
      <c r="D31" s="147"/>
      <c r="E31" s="147">
        <v>1.8</v>
      </c>
      <c r="F31" s="150"/>
      <c r="G31" s="147">
        <v>1.9</v>
      </c>
      <c r="H31" s="147"/>
      <c r="I31" s="147">
        <v>1.9</v>
      </c>
      <c r="J31" s="147"/>
      <c r="K31" s="147">
        <v>1.9</v>
      </c>
      <c r="L31" s="147"/>
      <c r="M31" s="147">
        <v>2</v>
      </c>
      <c r="N31" s="147"/>
      <c r="O31" s="147">
        <v>2</v>
      </c>
      <c r="P31" s="147"/>
      <c r="Q31" s="147">
        <v>2</v>
      </c>
      <c r="R31" s="147"/>
      <c r="S31" s="147">
        <v>2.1</v>
      </c>
      <c r="T31" s="147"/>
      <c r="U31" s="147">
        <v>2.1</v>
      </c>
      <c r="V31" s="147"/>
      <c r="W31" s="147">
        <v>2.1</v>
      </c>
      <c r="X31" s="148" t="s">
        <v>25</v>
      </c>
      <c r="Y31" s="259"/>
    </row>
    <row r="32" spans="1:25" ht="58.5" customHeight="1">
      <c r="A32" s="226"/>
      <c r="B32" s="115"/>
      <c r="C32" s="9">
        <v>37.3</v>
      </c>
      <c r="D32" s="5"/>
      <c r="E32" s="5">
        <v>37</v>
      </c>
      <c r="F32" s="51"/>
      <c r="G32" s="5">
        <v>38.6</v>
      </c>
      <c r="H32" s="5"/>
      <c r="I32" s="5">
        <v>38.7</v>
      </c>
      <c r="J32" s="51"/>
      <c r="K32" s="51">
        <v>38.8</v>
      </c>
      <c r="L32" s="51"/>
      <c r="M32" s="5">
        <v>40.2</v>
      </c>
      <c r="N32" s="5"/>
      <c r="O32" s="5">
        <v>40.3</v>
      </c>
      <c r="P32" s="51"/>
      <c r="Q32" s="51">
        <v>40.5</v>
      </c>
      <c r="R32" s="51"/>
      <c r="S32" s="5">
        <v>42</v>
      </c>
      <c r="T32" s="5"/>
      <c r="U32" s="5">
        <v>42.1</v>
      </c>
      <c r="V32" s="51"/>
      <c r="W32" s="51">
        <v>42.2</v>
      </c>
      <c r="X32" s="131" t="s">
        <v>12</v>
      </c>
      <c r="Y32" s="259"/>
    </row>
    <row r="33" spans="1:25" ht="60" customHeight="1">
      <c r="A33" s="226" t="s">
        <v>419</v>
      </c>
      <c r="B33" s="115"/>
      <c r="C33" s="128">
        <v>12</v>
      </c>
      <c r="D33" s="5"/>
      <c r="E33" s="150">
        <v>8</v>
      </c>
      <c r="F33" s="51"/>
      <c r="G33" s="150">
        <v>10</v>
      </c>
      <c r="H33" s="150"/>
      <c r="I33" s="150">
        <v>11</v>
      </c>
      <c r="J33" s="150"/>
      <c r="K33" s="150">
        <v>12</v>
      </c>
      <c r="L33" s="150"/>
      <c r="M33" s="150">
        <v>10</v>
      </c>
      <c r="N33" s="150"/>
      <c r="O33" s="150">
        <v>11</v>
      </c>
      <c r="P33" s="150"/>
      <c r="Q33" s="150">
        <v>12</v>
      </c>
      <c r="R33" s="150"/>
      <c r="S33" s="150">
        <v>10</v>
      </c>
      <c r="T33" s="150"/>
      <c r="U33" s="150">
        <v>11</v>
      </c>
      <c r="V33" s="150"/>
      <c r="W33" s="150">
        <v>12</v>
      </c>
      <c r="X33" s="148" t="s">
        <v>25</v>
      </c>
      <c r="Y33" s="42"/>
    </row>
    <row r="34" spans="1:25" ht="44.25" customHeight="1">
      <c r="A34" s="226"/>
      <c r="B34" s="115"/>
      <c r="C34" s="128">
        <v>18</v>
      </c>
      <c r="D34" s="147"/>
      <c r="E34" s="150">
        <v>5</v>
      </c>
      <c r="F34" s="150"/>
      <c r="G34" s="150">
        <v>5</v>
      </c>
      <c r="H34" s="150"/>
      <c r="I34" s="150">
        <v>6</v>
      </c>
      <c r="J34" s="150"/>
      <c r="K34" s="150">
        <v>7</v>
      </c>
      <c r="L34" s="150"/>
      <c r="M34" s="150">
        <v>5</v>
      </c>
      <c r="N34" s="150"/>
      <c r="O34" s="150">
        <v>6</v>
      </c>
      <c r="P34" s="150"/>
      <c r="Q34" s="150">
        <v>7</v>
      </c>
      <c r="R34" s="150"/>
      <c r="S34" s="150">
        <v>5</v>
      </c>
      <c r="T34" s="150"/>
      <c r="U34" s="150">
        <v>6</v>
      </c>
      <c r="V34" s="150"/>
      <c r="W34" s="150">
        <v>7</v>
      </c>
      <c r="X34" s="146" t="s">
        <v>12</v>
      </c>
      <c r="Y34" s="130"/>
    </row>
    <row r="35" spans="1:24" ht="97.5" customHeight="1">
      <c r="A35" s="74" t="s">
        <v>199</v>
      </c>
      <c r="B35" s="69"/>
      <c r="C35" s="69"/>
      <c r="D35" s="70"/>
      <c r="E35" s="70"/>
      <c r="F35" s="70"/>
      <c r="G35" s="70"/>
      <c r="H35" s="70"/>
      <c r="I35" s="18"/>
      <c r="J35" s="18"/>
      <c r="K35" s="18"/>
      <c r="L35" s="70"/>
      <c r="M35" s="70"/>
      <c r="N35" s="70"/>
      <c r="O35" s="18"/>
      <c r="P35" s="70"/>
      <c r="Q35" s="70"/>
      <c r="R35" s="70"/>
      <c r="S35" s="70"/>
      <c r="T35" s="70"/>
      <c r="U35" s="18"/>
      <c r="V35" s="70"/>
      <c r="W35" s="70"/>
      <c r="X35" s="45"/>
    </row>
    <row r="36" spans="1:25" ht="90" customHeight="1">
      <c r="A36" s="115" t="s">
        <v>259</v>
      </c>
      <c r="B36" s="115"/>
      <c r="C36" s="128">
        <v>1.52</v>
      </c>
      <c r="D36" s="147"/>
      <c r="E36" s="147">
        <v>14.85</v>
      </c>
      <c r="F36" s="147"/>
      <c r="G36" s="147">
        <v>2.09</v>
      </c>
      <c r="H36" s="147"/>
      <c r="I36" s="147">
        <v>2.32</v>
      </c>
      <c r="J36" s="147"/>
      <c r="K36" s="147">
        <v>2.55</v>
      </c>
      <c r="L36" s="147"/>
      <c r="M36" s="147">
        <v>2.09</v>
      </c>
      <c r="N36" s="147"/>
      <c r="O36" s="147">
        <v>2.32</v>
      </c>
      <c r="P36" s="147"/>
      <c r="Q36" s="147">
        <v>2.55</v>
      </c>
      <c r="R36" s="147"/>
      <c r="S36" s="147">
        <v>2.09</v>
      </c>
      <c r="T36" s="147"/>
      <c r="U36" s="147">
        <v>2.32</v>
      </c>
      <c r="V36" s="147"/>
      <c r="W36" s="147">
        <v>2.55</v>
      </c>
      <c r="X36" s="146" t="s">
        <v>32</v>
      </c>
      <c r="Y36" s="71"/>
    </row>
    <row r="37" spans="1:24" ht="27.75">
      <c r="A37" s="73" t="s">
        <v>104</v>
      </c>
      <c r="B37" s="115"/>
      <c r="C37" s="1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31"/>
    </row>
    <row r="38" spans="1:24" ht="45" customHeight="1">
      <c r="A38" s="115" t="s">
        <v>105</v>
      </c>
      <c r="B38" s="115"/>
      <c r="C38" s="115"/>
      <c r="D38" s="5"/>
      <c r="E38" s="5">
        <v>10.5</v>
      </c>
      <c r="F38" s="5"/>
      <c r="G38" s="5">
        <v>20.5</v>
      </c>
      <c r="H38" s="5"/>
      <c r="I38" s="5">
        <v>20.5</v>
      </c>
      <c r="J38" s="5"/>
      <c r="K38" s="5">
        <v>20.5</v>
      </c>
      <c r="L38" s="5"/>
      <c r="M38" s="5">
        <v>1</v>
      </c>
      <c r="N38" s="5"/>
      <c r="O38" s="5">
        <v>1</v>
      </c>
      <c r="P38" s="5"/>
      <c r="Q38" s="5">
        <v>1</v>
      </c>
      <c r="R38" s="5"/>
      <c r="S38" s="5">
        <v>1</v>
      </c>
      <c r="T38" s="5"/>
      <c r="U38" s="5">
        <v>1</v>
      </c>
      <c r="V38" s="5"/>
      <c r="W38" s="5">
        <v>1</v>
      </c>
      <c r="X38" s="131" t="s">
        <v>12</v>
      </c>
    </row>
    <row r="39" spans="1:24" ht="48" customHeight="1">
      <c r="A39" s="73" t="s">
        <v>187</v>
      </c>
      <c r="B39" s="115"/>
      <c r="C39" s="11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31"/>
    </row>
    <row r="40" spans="1:24" ht="96.75" customHeight="1">
      <c r="A40" s="115" t="s">
        <v>188</v>
      </c>
      <c r="B40" s="115"/>
      <c r="C40" s="5">
        <v>2.7</v>
      </c>
      <c r="D40" s="5"/>
      <c r="E40" s="5">
        <v>4.7</v>
      </c>
      <c r="F40" s="179"/>
      <c r="G40" s="5">
        <v>3</v>
      </c>
      <c r="H40" s="5"/>
      <c r="I40" s="5">
        <v>3</v>
      </c>
      <c r="J40" s="5"/>
      <c r="K40" s="5">
        <v>3</v>
      </c>
      <c r="L40" s="5"/>
      <c r="M40" s="5">
        <v>3.6</v>
      </c>
      <c r="N40" s="5"/>
      <c r="O40" s="5">
        <v>3.6</v>
      </c>
      <c r="P40" s="5">
        <v>3.6</v>
      </c>
      <c r="Q40" s="5">
        <v>3.6</v>
      </c>
      <c r="R40" s="5"/>
      <c r="S40" s="5">
        <v>4.1</v>
      </c>
      <c r="T40" s="5"/>
      <c r="U40" s="5">
        <v>4.1</v>
      </c>
      <c r="V40" s="5"/>
      <c r="W40" s="5">
        <v>4.1</v>
      </c>
      <c r="X40" s="131" t="s">
        <v>12</v>
      </c>
    </row>
    <row r="41" spans="1:24" ht="27.75" customHeight="1">
      <c r="A41" s="50" t="s">
        <v>432</v>
      </c>
      <c r="B41" s="115"/>
      <c r="C41" s="5"/>
      <c r="D41" s="5"/>
      <c r="E41" s="5"/>
      <c r="F41" s="17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31" t="s">
        <v>37</v>
      </c>
    </row>
    <row r="42" spans="1:24" ht="66" customHeight="1">
      <c r="A42" s="115" t="s">
        <v>433</v>
      </c>
      <c r="B42" s="115"/>
      <c r="C42" s="5"/>
      <c r="D42" s="5"/>
      <c r="E42" s="5">
        <v>6.5</v>
      </c>
      <c r="F42" s="17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31"/>
    </row>
    <row r="43" spans="1:24" ht="41.25" customHeight="1">
      <c r="A43" s="50" t="s">
        <v>189</v>
      </c>
      <c r="B43" s="115"/>
      <c r="C43" s="115">
        <v>2.2</v>
      </c>
      <c r="D43" s="5"/>
      <c r="E43" s="51"/>
      <c r="F43" s="51"/>
      <c r="G43" s="51">
        <v>5</v>
      </c>
      <c r="H43" s="51"/>
      <c r="I43" s="51">
        <v>5</v>
      </c>
      <c r="J43" s="51"/>
      <c r="K43" s="51">
        <v>5</v>
      </c>
      <c r="L43" s="51"/>
      <c r="M43" s="51">
        <v>5</v>
      </c>
      <c r="N43" s="51"/>
      <c r="O43" s="51">
        <v>5</v>
      </c>
      <c r="P43" s="51"/>
      <c r="Q43" s="51">
        <v>5</v>
      </c>
      <c r="R43" s="51"/>
      <c r="S43" s="51">
        <v>5</v>
      </c>
      <c r="T43" s="51"/>
      <c r="U43" s="51">
        <v>5</v>
      </c>
      <c r="V43" s="51"/>
      <c r="W43" s="51">
        <v>5</v>
      </c>
      <c r="X43" s="146" t="s">
        <v>27</v>
      </c>
    </row>
    <row r="44" spans="1:24" ht="36.75" customHeight="1">
      <c r="A44" s="260" t="s">
        <v>70</v>
      </c>
      <c r="B44" s="115"/>
      <c r="C44" s="115">
        <v>6.5</v>
      </c>
      <c r="D44" s="5"/>
      <c r="E44" s="51">
        <v>4</v>
      </c>
      <c r="F44" s="51"/>
      <c r="G44" s="51">
        <v>4</v>
      </c>
      <c r="H44" s="51"/>
      <c r="I44" s="51">
        <v>10</v>
      </c>
      <c r="J44" s="51"/>
      <c r="K44" s="51">
        <v>40</v>
      </c>
      <c r="L44" s="51"/>
      <c r="M44" s="51">
        <v>4</v>
      </c>
      <c r="N44" s="51"/>
      <c r="O44" s="51">
        <v>10</v>
      </c>
      <c r="P44" s="51"/>
      <c r="Q44" s="51">
        <v>40</v>
      </c>
      <c r="R44" s="51"/>
      <c r="S44" s="51">
        <v>4</v>
      </c>
      <c r="T44" s="51"/>
      <c r="U44" s="51">
        <v>10</v>
      </c>
      <c r="V44" s="51"/>
      <c r="W44" s="51">
        <v>40</v>
      </c>
      <c r="X44" s="45" t="s">
        <v>25</v>
      </c>
    </row>
    <row r="45" spans="1:24" ht="47.25" customHeight="1">
      <c r="A45" s="260"/>
      <c r="B45" s="115"/>
      <c r="C45" s="115">
        <v>0.6</v>
      </c>
      <c r="D45" s="5"/>
      <c r="E45" s="5">
        <v>0.8</v>
      </c>
      <c r="F45" s="5"/>
      <c r="G45" s="5">
        <v>3.5</v>
      </c>
      <c r="H45" s="5"/>
      <c r="I45" s="5">
        <v>3.5</v>
      </c>
      <c r="J45" s="5"/>
      <c r="K45" s="5">
        <v>3.5</v>
      </c>
      <c r="L45" s="5"/>
      <c r="M45" s="5">
        <v>3.5</v>
      </c>
      <c r="N45" s="5"/>
      <c r="O45" s="5">
        <v>3.5</v>
      </c>
      <c r="P45" s="5"/>
      <c r="Q45" s="5">
        <v>3.5</v>
      </c>
      <c r="R45" s="5"/>
      <c r="S45" s="5">
        <v>3.5</v>
      </c>
      <c r="T45" s="5"/>
      <c r="U45" s="5">
        <v>3.5</v>
      </c>
      <c r="V45" s="5"/>
      <c r="W45" s="5">
        <v>3.5</v>
      </c>
      <c r="X45" s="146" t="s">
        <v>12</v>
      </c>
    </row>
    <row r="46" spans="1:24" ht="71.25" customHeight="1">
      <c r="A46" s="73" t="s">
        <v>181</v>
      </c>
      <c r="B46" s="115"/>
      <c r="C46" s="115"/>
      <c r="D46" s="5"/>
      <c r="E46" s="51"/>
      <c r="F46" s="51"/>
      <c r="G46" s="51"/>
      <c r="H46" s="51"/>
      <c r="I46" s="51"/>
      <c r="J46" s="51"/>
      <c r="K46" s="5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31"/>
    </row>
    <row r="47" spans="1:24" ht="99.75" customHeight="1">
      <c r="A47" s="115" t="s">
        <v>182</v>
      </c>
      <c r="B47" s="115"/>
      <c r="C47" s="115"/>
      <c r="D47" s="5" t="s">
        <v>24</v>
      </c>
      <c r="E47" s="51">
        <v>50</v>
      </c>
      <c r="F47" s="108" t="s">
        <v>11</v>
      </c>
      <c r="G47" s="51">
        <v>27</v>
      </c>
      <c r="H47" s="51" t="s">
        <v>11</v>
      </c>
      <c r="I47" s="51">
        <v>27</v>
      </c>
      <c r="J47" s="108" t="s">
        <v>11</v>
      </c>
      <c r="K47" s="51">
        <v>27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31" t="s">
        <v>12</v>
      </c>
    </row>
    <row r="48" spans="1:24" ht="27.75">
      <c r="A48" s="50" t="s">
        <v>180</v>
      </c>
      <c r="B48" s="50"/>
      <c r="C48" s="50"/>
      <c r="D48" s="96"/>
      <c r="E48" s="180"/>
      <c r="F48" s="180"/>
      <c r="G48" s="180"/>
      <c r="H48" s="180"/>
      <c r="I48" s="180"/>
      <c r="J48" s="180"/>
      <c r="K48" s="180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131"/>
    </row>
    <row r="49" spans="1:24" ht="99.75" customHeight="1">
      <c r="A49" s="115" t="s">
        <v>169</v>
      </c>
      <c r="B49" s="50"/>
      <c r="C49" s="115">
        <v>12.6</v>
      </c>
      <c r="D49" s="96"/>
      <c r="E49" s="5">
        <v>5.2</v>
      </c>
      <c r="F49" s="5"/>
      <c r="G49" s="5">
        <v>2.6</v>
      </c>
      <c r="H49" s="5"/>
      <c r="I49" s="5">
        <v>3.9</v>
      </c>
      <c r="J49" s="5"/>
      <c r="K49" s="5">
        <v>5.2</v>
      </c>
      <c r="L49" s="5"/>
      <c r="M49" s="5">
        <v>1.3</v>
      </c>
      <c r="N49" s="5"/>
      <c r="O49" s="5">
        <v>2.9</v>
      </c>
      <c r="P49" s="5"/>
      <c r="Q49" s="5">
        <v>5.2</v>
      </c>
      <c r="R49" s="5"/>
      <c r="S49" s="5">
        <v>0.7</v>
      </c>
      <c r="T49" s="5"/>
      <c r="U49" s="5">
        <v>2.2</v>
      </c>
      <c r="V49" s="5"/>
      <c r="W49" s="5">
        <v>5.2</v>
      </c>
      <c r="X49" s="131" t="s">
        <v>12</v>
      </c>
    </row>
    <row r="50" ht="44.25" customHeight="1"/>
  </sheetData>
  <sheetProtection/>
  <mergeCells count="24">
    <mergeCell ref="A44:A45"/>
    <mergeCell ref="L5:M5"/>
    <mergeCell ref="A4:A6"/>
    <mergeCell ref="A33:A34"/>
    <mergeCell ref="A31:A32"/>
    <mergeCell ref="J5:K5"/>
    <mergeCell ref="A29:A30"/>
    <mergeCell ref="L4:Q4"/>
    <mergeCell ref="E9:W9"/>
    <mergeCell ref="Y4:Y6"/>
    <mergeCell ref="Y31:Y32"/>
    <mergeCell ref="P5:Q5"/>
    <mergeCell ref="F4:K4"/>
    <mergeCell ref="N5:O5"/>
    <mergeCell ref="B4:C5"/>
    <mergeCell ref="A1:X1"/>
    <mergeCell ref="R4:W4"/>
    <mergeCell ref="R5:S5"/>
    <mergeCell ref="T5:U5"/>
    <mergeCell ref="F5:G5"/>
    <mergeCell ref="D4:E5"/>
    <mergeCell ref="X4:X6"/>
    <mergeCell ref="V5:W5"/>
    <mergeCell ref="H5:I5"/>
  </mergeCells>
  <printOptions/>
  <pageMargins left="0.25" right="0.25" top="0.75" bottom="0.75" header="0.3" footer="0.3"/>
  <pageSetup fitToHeight="7" horizontalDpi="600" verticalDpi="600" orientation="landscape" paperSize="9" scale="35" r:id="rId1"/>
  <rowBreaks count="2" manualBreakCount="2">
    <brk id="21" max="23" man="1"/>
    <brk id="3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="48" zoomScaleNormal="40" zoomScaleSheetLayoutView="48" zoomScalePageLayoutView="0" workbookViewId="0" topLeftCell="A1">
      <pane ySplit="6" topLeftCell="A51" activePane="bottomLeft" state="frozen"/>
      <selection pane="topLeft" activeCell="A1" sqref="A1"/>
      <selection pane="bottomLeft" activeCell="Y1" sqref="Y1:Y16384"/>
    </sheetView>
  </sheetViews>
  <sheetFormatPr defaultColWidth="9.140625" defaultRowHeight="12.75"/>
  <cols>
    <col min="1" max="1" width="64.28125" style="20" customWidth="1"/>
    <col min="2" max="2" width="0.2890625" style="20" hidden="1" customWidth="1"/>
    <col min="3" max="3" width="20.57421875" style="20" hidden="1" customWidth="1"/>
    <col min="4" max="4" width="13.8515625" style="19" customWidth="1"/>
    <col min="5" max="5" width="14.57421875" style="19" customWidth="1"/>
    <col min="6" max="6" width="14.7109375" style="19" customWidth="1"/>
    <col min="7" max="7" width="17.28125" style="19" customWidth="1"/>
    <col min="8" max="8" width="14.7109375" style="19" customWidth="1"/>
    <col min="9" max="9" width="15.00390625" style="19" customWidth="1"/>
    <col min="10" max="10" width="14.140625" style="19" customWidth="1"/>
    <col min="11" max="11" width="17.421875" style="19" customWidth="1"/>
    <col min="12" max="12" width="15.140625" style="19" customWidth="1"/>
    <col min="13" max="13" width="17.28125" style="19" customWidth="1"/>
    <col min="14" max="14" width="14.7109375" style="19" customWidth="1"/>
    <col min="15" max="15" width="14.00390625" style="19" customWidth="1"/>
    <col min="16" max="16" width="13.8515625" style="19" customWidth="1"/>
    <col min="17" max="17" width="14.00390625" style="19" customWidth="1"/>
    <col min="18" max="18" width="14.8515625" style="19" customWidth="1"/>
    <col min="19" max="19" width="16.7109375" style="19" customWidth="1"/>
    <col min="20" max="20" width="15.421875" style="19" customWidth="1"/>
    <col min="21" max="21" width="14.421875" style="19" customWidth="1"/>
    <col min="22" max="22" width="14.7109375" style="19" customWidth="1"/>
    <col min="23" max="23" width="17.421875" style="19" customWidth="1"/>
    <col min="24" max="24" width="28.00390625" style="20" customWidth="1"/>
    <col min="25" max="25" width="31.140625" style="24" customWidth="1"/>
    <col min="26" max="26" width="9.140625" style="31" customWidth="1"/>
    <col min="27" max="16384" width="9.140625" style="2" customWidth="1"/>
  </cols>
  <sheetData>
    <row r="1" spans="1:24" ht="27.75">
      <c r="A1" s="232" t="s">
        <v>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115"/>
      <c r="C2" s="11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115"/>
      <c r="C3" s="11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5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  <c r="Y4" s="246"/>
    </row>
    <row r="5" spans="1:25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  <c r="Y5" s="247"/>
    </row>
    <row r="6" spans="1:25" ht="80.25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  <c r="Y6" s="248"/>
    </row>
    <row r="7" spans="1:24" ht="36.75" customHeight="1">
      <c r="A7" s="6"/>
      <c r="B7" s="120"/>
      <c r="C7" s="1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81">
      <c r="A8" s="10" t="s">
        <v>465</v>
      </c>
      <c r="B8" s="10"/>
      <c r="C8" s="10"/>
      <c r="D8" s="12"/>
      <c r="E8" s="13">
        <f>SUM(E11:E15)</f>
        <v>1904.92</v>
      </c>
      <c r="F8" s="13"/>
      <c r="G8" s="13">
        <f aca="true" t="shared" si="0" ref="G8:W8">SUM(G11:G15)</f>
        <v>1192.3</v>
      </c>
      <c r="H8" s="13"/>
      <c r="I8" s="13">
        <f t="shared" si="0"/>
        <v>2136</v>
      </c>
      <c r="J8" s="13"/>
      <c r="K8" s="13">
        <f t="shared" si="0"/>
        <v>4054.16</v>
      </c>
      <c r="L8" s="13"/>
      <c r="M8" s="13">
        <f t="shared" si="0"/>
        <v>142.2</v>
      </c>
      <c r="N8" s="13"/>
      <c r="O8" s="13">
        <f t="shared" si="0"/>
        <v>667.4000000000001</v>
      </c>
      <c r="P8" s="13"/>
      <c r="Q8" s="13">
        <f t="shared" si="0"/>
        <v>1050.878</v>
      </c>
      <c r="R8" s="13"/>
      <c r="S8" s="13">
        <f t="shared" si="0"/>
        <v>207.6</v>
      </c>
      <c r="T8" s="13"/>
      <c r="U8" s="13">
        <f t="shared" si="0"/>
        <v>1076.8</v>
      </c>
      <c r="V8" s="13"/>
      <c r="W8" s="13">
        <f t="shared" si="0"/>
        <v>1609.3</v>
      </c>
      <c r="X8" s="11"/>
    </row>
    <row r="9" spans="1:24" ht="75" customHeight="1">
      <c r="A9" s="10" t="s">
        <v>226</v>
      </c>
      <c r="B9" s="10"/>
      <c r="C9" s="10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1"/>
    </row>
    <row r="10" spans="1:24" ht="27.75">
      <c r="A10" s="14"/>
      <c r="B10" s="69"/>
      <c r="C10" s="69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1"/>
    </row>
    <row r="11" spans="1:24" ht="33.75" customHeight="1">
      <c r="A11" s="16" t="s">
        <v>7</v>
      </c>
      <c r="B11" s="16"/>
      <c r="C11" s="16"/>
      <c r="D11" s="12"/>
      <c r="E11" s="13">
        <f>SUMIF($X$18:$X$291,"Бюджет РФ",E$18:E$291)</f>
        <v>784.1999999999999</v>
      </c>
      <c r="F11" s="13"/>
      <c r="G11" s="13">
        <f>SUMIF($X$18:$X$291,"Бюджет РФ",G$18:G$291)</f>
        <v>345</v>
      </c>
      <c r="H11" s="13"/>
      <c r="I11" s="13">
        <f>SUMIF($X$18:$X$291,"Бюджет РФ",I$18:I$291)</f>
        <v>505</v>
      </c>
      <c r="J11" s="13"/>
      <c r="K11" s="13">
        <f>SUMIF($X$18:$X$291,"Бюджет РФ",K$18:K$291)</f>
        <v>755</v>
      </c>
      <c r="L11" s="13"/>
      <c r="M11" s="13">
        <f>SUMIF($X$18:$X$291,"Бюджет РФ",M$18:M$291)</f>
        <v>116.6</v>
      </c>
      <c r="N11" s="13"/>
      <c r="O11" s="13">
        <f>SUMIF($X$18:$X$291,"Бюджет РФ",O$18:O$291)</f>
        <v>337.6</v>
      </c>
      <c r="P11" s="13"/>
      <c r="Q11" s="13">
        <f>SUMIF($X$18:$X$291,"Бюджет РФ",Q$18:Q$291)</f>
        <v>556.6</v>
      </c>
      <c r="R11" s="13"/>
      <c r="S11" s="13">
        <f>SUMIF($X$18:$X$291,"Бюджет РФ",S$18:S$291)</f>
        <v>172</v>
      </c>
      <c r="T11" s="13"/>
      <c r="U11" s="13">
        <f>SUMIF($X$18:$X$291,"Бюджет РФ",U$18:U$291)</f>
        <v>176</v>
      </c>
      <c r="V11" s="13"/>
      <c r="W11" s="13">
        <f>SUMIF($X$18:$X$291,"Бюджет РФ",W$18:W$291)</f>
        <v>300.5</v>
      </c>
      <c r="X11" s="12"/>
    </row>
    <row r="12" spans="1:24" ht="33.75" customHeight="1">
      <c r="A12" s="16" t="s">
        <v>5</v>
      </c>
      <c r="B12" s="16"/>
      <c r="C12" s="16"/>
      <c r="D12" s="12"/>
      <c r="E12" s="13">
        <f>SUMIF($X$18:$X$291,"Бюджет РБ",E$18:E$291)</f>
        <v>953.1000000000001</v>
      </c>
      <c r="F12" s="13"/>
      <c r="G12" s="13">
        <f>SUMIF($X$18:$X$291,"Бюджет РБ",G$18:G$291)</f>
        <v>760.8</v>
      </c>
      <c r="H12" s="13"/>
      <c r="I12" s="13">
        <f>SUMIF($X$18:$X$291,"Бюджет РБ",I$18:I$291)</f>
        <v>1430.8</v>
      </c>
      <c r="J12" s="13"/>
      <c r="K12" s="13">
        <f>SUMIF($X$18:$X$291,"Бюджет РБ",K$18:K$291)</f>
        <v>3032.7599999999998</v>
      </c>
      <c r="L12" s="13"/>
      <c r="M12" s="13">
        <f>SUMIF($X$18:$X$291,"Бюджет РБ",M$18:M$291)</f>
        <v>0</v>
      </c>
      <c r="N12" s="13"/>
      <c r="O12" s="13">
        <f>SUMIF($X$18:$X$291,"Бюджет РБ",O$18:O$291)</f>
        <v>0</v>
      </c>
      <c r="P12" s="13"/>
      <c r="Q12" s="13">
        <f>SUMIF($X$18:$X$291,"Бюджет РБ",Q$18:Q$291)</f>
        <v>53.478</v>
      </c>
      <c r="R12" s="13"/>
      <c r="S12" s="13">
        <f>SUMIF($X$18:$X$291,"Бюджет РБ",S$18:S$291)</f>
        <v>0</v>
      </c>
      <c r="T12" s="13"/>
      <c r="U12" s="13">
        <f>SUMIF($X$18:$X$291,"Бюджет РБ",U$18:U$291)</f>
        <v>500</v>
      </c>
      <c r="V12" s="13"/>
      <c r="W12" s="13">
        <f>SUMIF($X$18:$X$291,"Бюджет РБ",W$18:W$291)</f>
        <v>830</v>
      </c>
      <c r="X12" s="12"/>
    </row>
    <row r="13" spans="1:24" ht="33.75" customHeight="1">
      <c r="A13" s="16" t="s">
        <v>6</v>
      </c>
      <c r="B13" s="16"/>
      <c r="C13" s="16"/>
      <c r="D13" s="12"/>
      <c r="E13" s="13">
        <f>SUMIF($X$18:$X$291,"Бюджет ГО",E$18:E$291)</f>
        <v>15.82</v>
      </c>
      <c r="F13" s="13"/>
      <c r="G13" s="13">
        <f>SUMIF($X$18:$X$291,"Бюджет ГО",G$18:G$291)</f>
        <v>5.5</v>
      </c>
      <c r="H13" s="13"/>
      <c r="I13" s="13">
        <f>SUMIF($X$18:$X$291,"Бюджет ГО",I$18:I$291)</f>
        <v>32.400000000000006</v>
      </c>
      <c r="J13" s="13"/>
      <c r="K13" s="13">
        <f>SUMIF($X$18:$X$291,"Бюджет ГО",K$18:K$291)</f>
        <v>58.6</v>
      </c>
      <c r="L13" s="13"/>
      <c r="M13" s="13">
        <f>SUMIF($X$18:$X$291,"Бюджет ГО",M$18:M$291)</f>
        <v>0</v>
      </c>
      <c r="N13" s="13"/>
      <c r="O13" s="13">
        <f>SUMIF($X$18:$X$291,"Бюджет ГО",O$18:O$291)</f>
        <v>0</v>
      </c>
      <c r="P13" s="13"/>
      <c r="Q13" s="13">
        <f>SUMIF($X$18:$X$291,"Бюджет ГО",Q$18:Q$291)</f>
        <v>0</v>
      </c>
      <c r="R13" s="13"/>
      <c r="S13" s="13">
        <f>SUMIF($X$18:$X$291,"Бюджет ГО",S$18:S$291)</f>
        <v>0</v>
      </c>
      <c r="T13" s="13"/>
      <c r="U13" s="13">
        <f>SUMIF($X$18:$X$291,"Бюджет ГО",U$18:U$291)</f>
        <v>21</v>
      </c>
      <c r="V13" s="13"/>
      <c r="W13" s="13">
        <f>SUMIF($X$18:$X$291,"Бюджет ГО",W$18:W$291)</f>
        <v>21</v>
      </c>
      <c r="X13" s="12"/>
    </row>
    <row r="14" spans="1:24" ht="57.75" customHeight="1">
      <c r="A14" s="16" t="s">
        <v>209</v>
      </c>
      <c r="B14" s="16"/>
      <c r="C14" s="16"/>
      <c r="D14" s="12"/>
      <c r="E14" s="13">
        <f>SUMIF($X$18:$X$291,"Собств.",E$18:E$291)</f>
        <v>148.8</v>
      </c>
      <c r="F14" s="13"/>
      <c r="G14" s="13">
        <f>SUMIF($X$18:$X$291,"Собств.",G$18:G$291)</f>
        <v>64</v>
      </c>
      <c r="H14" s="13"/>
      <c r="I14" s="13">
        <f>SUMIF($X$18:$X$291,"Собств.",I$18:I$291)</f>
        <v>150.8</v>
      </c>
      <c r="J14" s="13"/>
      <c r="K14" s="13">
        <f>SUMIF($X$18:$X$291,"Собств.",K$18:K$291)</f>
        <v>190.8</v>
      </c>
      <c r="L14" s="13"/>
      <c r="M14" s="13">
        <f>SUMIF($X$18:$X$291,"Собств.",M$18:M$291)</f>
        <v>25.6</v>
      </c>
      <c r="N14" s="13"/>
      <c r="O14" s="13">
        <f>SUMIF($X$18:$X$291,"Собств.",O$18:O$291)</f>
        <v>329.8</v>
      </c>
      <c r="P14" s="13"/>
      <c r="Q14" s="13">
        <f>SUMIF($X$18:$X$291,"Собств.",Q$18:Q$291)</f>
        <v>440.8</v>
      </c>
      <c r="R14" s="13"/>
      <c r="S14" s="13">
        <f>SUMIF($X$18:$X$291,"Собств.",S$18:S$291)</f>
        <v>35.6</v>
      </c>
      <c r="T14" s="13"/>
      <c r="U14" s="13">
        <f>SUMIF($X$18:$X$291,"Собств.",U$18:U$291)</f>
        <v>379.8</v>
      </c>
      <c r="V14" s="13"/>
      <c r="W14" s="13">
        <f>SUMIF($X$18:$X$291,"Собств.",W$18:W$291)</f>
        <v>457.8</v>
      </c>
      <c r="X14" s="12"/>
    </row>
    <row r="15" spans="1:24" ht="44.25" customHeight="1">
      <c r="A15" s="16" t="s">
        <v>210</v>
      </c>
      <c r="B15" s="16"/>
      <c r="C15" s="16"/>
      <c r="D15" s="12"/>
      <c r="E15" s="13">
        <f>SUMIF($X$18:$X$291,"Привлеч.",E$18:E$291)</f>
        <v>3</v>
      </c>
      <c r="F15" s="13"/>
      <c r="G15" s="13">
        <f>SUMIF($X$18:$X$291,"Привлеч.",G$18:G$291)</f>
        <v>17</v>
      </c>
      <c r="H15" s="13"/>
      <c r="I15" s="13">
        <f>SUMIF($X$18:$X$291,"Привлеч.",I$18:I$291)</f>
        <v>17</v>
      </c>
      <c r="J15" s="13"/>
      <c r="K15" s="13">
        <f>SUMIF($X$18:$X$291,"Привлеч.",K$18:K$291)</f>
        <v>17</v>
      </c>
      <c r="L15" s="13"/>
      <c r="M15" s="13">
        <f>SUMIF($X$18:$X$291,"Привлеч.",M$18:M$291)</f>
        <v>0</v>
      </c>
      <c r="N15" s="13"/>
      <c r="O15" s="13">
        <f>SUMIF($X$18:$X$291,"Привлеч.",O$18:O$291)</f>
        <v>0</v>
      </c>
      <c r="P15" s="13"/>
      <c r="Q15" s="13">
        <f>SUMIF($X$18:$X$291,"Привлеч.",Q$18:Q$291)</f>
        <v>0</v>
      </c>
      <c r="R15" s="13"/>
      <c r="S15" s="13">
        <f>SUMIF($X$18:$X$291,"Привлеч.",S$18:S$291)</f>
        <v>0</v>
      </c>
      <c r="T15" s="13"/>
      <c r="U15" s="13">
        <f>SUMIF($X$18:$X$291,"Привлеч.",U$18:U$291)</f>
        <v>0</v>
      </c>
      <c r="V15" s="13"/>
      <c r="W15" s="13">
        <f>SUMIF($X$18:$X$291,"Привлеч.",W$18:W$291)</f>
        <v>0</v>
      </c>
      <c r="X15" s="12"/>
    </row>
    <row r="16" spans="1:24" ht="2.25" customHeight="1">
      <c r="A16" s="22" t="s">
        <v>14</v>
      </c>
      <c r="B16" s="22"/>
      <c r="C16" s="22"/>
      <c r="D16" s="12"/>
      <c r="E16" s="13">
        <f>SUMIF($X$18:$X$291,"Иностр.",E$18:E$291)</f>
        <v>0</v>
      </c>
      <c r="F16" s="13"/>
      <c r="G16" s="13">
        <f>SUMIF($X$18:$X$291,"Иностр.",G$18:G$291)</f>
        <v>0</v>
      </c>
      <c r="H16" s="13"/>
      <c r="I16" s="13">
        <f>SUMIF($X$18:$X$291,"Иностр.",I$18:I$291)</f>
        <v>0</v>
      </c>
      <c r="J16" s="13"/>
      <c r="K16" s="13">
        <f>SUMIF($X$18:$X$291,"Иностр.",K$18:K$291)</f>
        <v>0</v>
      </c>
      <c r="L16" s="13"/>
      <c r="M16" s="13">
        <f>SUMIF($X$18:$X$291,"Иностр.",M$18:M$291)</f>
        <v>0</v>
      </c>
      <c r="N16" s="13"/>
      <c r="O16" s="13">
        <f>SUMIF($X$18:$X$291,"Иностр.",O$18:O$291)</f>
        <v>0</v>
      </c>
      <c r="P16" s="13"/>
      <c r="Q16" s="13">
        <f>SUMIF($X$18:$X$291,"Иностр.",Q$18:Q$291)</f>
        <v>0</v>
      </c>
      <c r="R16" s="13"/>
      <c r="S16" s="13">
        <f>SUMIF($X$18:$X$291,"Иностр.",S$18:S$291)</f>
        <v>0</v>
      </c>
      <c r="T16" s="13"/>
      <c r="U16" s="13">
        <f>SUMIF($X$18:$X$291,"Иностр.",U$18:U$291)</f>
        <v>0</v>
      </c>
      <c r="V16" s="13"/>
      <c r="W16" s="13">
        <f>SUMIF($X$18:$X$291,"Иностр.",W$18:W$291)</f>
        <v>0</v>
      </c>
      <c r="X16" s="12"/>
    </row>
    <row r="17" spans="1:24" ht="51.75" customHeight="1">
      <c r="A17" s="52" t="s">
        <v>98</v>
      </c>
      <c r="B17" s="85"/>
      <c r="C17" s="85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</row>
    <row r="18" spans="1:24" ht="27.75">
      <c r="A18" s="17" t="s">
        <v>23</v>
      </c>
      <c r="B18" s="17"/>
      <c r="C18" s="1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14"/>
    </row>
    <row r="19" spans="1:24" ht="83.25" customHeight="1">
      <c r="A19" s="266" t="s">
        <v>232</v>
      </c>
      <c r="B19" s="149"/>
      <c r="C19" s="149"/>
      <c r="D19" s="107"/>
      <c r="E19" s="49">
        <v>33</v>
      </c>
      <c r="F19" s="263" t="s">
        <v>91</v>
      </c>
      <c r="G19" s="91">
        <v>110</v>
      </c>
      <c r="H19" s="263" t="s">
        <v>91</v>
      </c>
      <c r="I19" s="91">
        <v>110</v>
      </c>
      <c r="J19" s="263" t="s">
        <v>91</v>
      </c>
      <c r="K19" s="91">
        <v>110</v>
      </c>
      <c r="L19" s="72"/>
      <c r="M19" s="91"/>
      <c r="N19" s="72"/>
      <c r="O19" s="91"/>
      <c r="P19" s="72"/>
      <c r="Q19" s="91"/>
      <c r="R19" s="70"/>
      <c r="S19" s="70"/>
      <c r="T19" s="72"/>
      <c r="U19" s="72"/>
      <c r="V19" s="72"/>
      <c r="W19" s="159"/>
      <c r="X19" s="107" t="s">
        <v>25</v>
      </c>
    </row>
    <row r="20" spans="1:24" ht="60.75" customHeight="1">
      <c r="A20" s="266"/>
      <c r="B20" s="17"/>
      <c r="C20" s="17"/>
      <c r="D20" s="70"/>
      <c r="E20" s="70">
        <v>8</v>
      </c>
      <c r="F20" s="263"/>
      <c r="G20" s="70">
        <v>2.6</v>
      </c>
      <c r="H20" s="263"/>
      <c r="I20" s="70">
        <v>2.6</v>
      </c>
      <c r="J20" s="263"/>
      <c r="K20" s="70">
        <v>2.6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69" t="s">
        <v>37</v>
      </c>
    </row>
    <row r="21" spans="1:25" ht="87.75" customHeight="1">
      <c r="A21" s="261" t="s">
        <v>469</v>
      </c>
      <c r="B21" s="148"/>
      <c r="C21" s="148"/>
      <c r="D21" s="107"/>
      <c r="E21" s="23"/>
      <c r="F21" s="70"/>
      <c r="G21" s="23"/>
      <c r="H21" s="72"/>
      <c r="I21" s="72"/>
      <c r="J21" s="263" t="s">
        <v>89</v>
      </c>
      <c r="K21" s="72">
        <v>144.6</v>
      </c>
      <c r="L21" s="70"/>
      <c r="M21" s="70"/>
      <c r="N21" s="70"/>
      <c r="O21" s="18"/>
      <c r="P21" s="70"/>
      <c r="Q21" s="70"/>
      <c r="R21" s="70"/>
      <c r="S21" s="70"/>
      <c r="T21" s="70"/>
      <c r="U21" s="18"/>
      <c r="V21" s="70"/>
      <c r="W21" s="70"/>
      <c r="X21" s="107" t="s">
        <v>25</v>
      </c>
      <c r="Y21" s="26"/>
    </row>
    <row r="22" spans="1:25" ht="87.75" customHeight="1">
      <c r="A22" s="261"/>
      <c r="B22" s="148"/>
      <c r="C22" s="148"/>
      <c r="D22" s="107"/>
      <c r="E22" s="23"/>
      <c r="F22" s="70"/>
      <c r="G22" s="23"/>
      <c r="H22" s="72"/>
      <c r="I22" s="72"/>
      <c r="J22" s="263"/>
      <c r="K22" s="18">
        <v>4.5</v>
      </c>
      <c r="L22" s="70"/>
      <c r="M22" s="70"/>
      <c r="N22" s="70"/>
      <c r="O22" s="18"/>
      <c r="P22" s="70"/>
      <c r="Q22" s="70"/>
      <c r="R22" s="70"/>
      <c r="S22" s="70"/>
      <c r="T22" s="70"/>
      <c r="U22" s="18"/>
      <c r="V22" s="70"/>
      <c r="W22" s="70"/>
      <c r="X22" s="69" t="s">
        <v>37</v>
      </c>
      <c r="Y22" s="26"/>
    </row>
    <row r="23" spans="1:25" ht="123" customHeight="1">
      <c r="A23" s="149" t="s">
        <v>233</v>
      </c>
      <c r="B23" s="149"/>
      <c r="C23" s="149"/>
      <c r="D23" s="107"/>
      <c r="E23" s="23"/>
      <c r="F23" s="70"/>
      <c r="G23" s="23"/>
      <c r="H23" s="70"/>
      <c r="I23" s="18"/>
      <c r="J23" s="72" t="s">
        <v>93</v>
      </c>
      <c r="K23" s="91">
        <v>119.76</v>
      </c>
      <c r="L23" s="70"/>
      <c r="M23" s="70"/>
      <c r="N23" s="70"/>
      <c r="O23" s="18"/>
      <c r="P23" s="70"/>
      <c r="Q23" s="70"/>
      <c r="R23" s="70"/>
      <c r="S23" s="70"/>
      <c r="T23" s="70"/>
      <c r="U23" s="18"/>
      <c r="V23" s="70"/>
      <c r="W23" s="70"/>
      <c r="X23" s="107" t="s">
        <v>25</v>
      </c>
      <c r="Y23" s="26"/>
    </row>
    <row r="24" spans="1:25" ht="105.75" customHeight="1">
      <c r="A24" s="149" t="s">
        <v>234</v>
      </c>
      <c r="B24" s="92"/>
      <c r="C24" s="92"/>
      <c r="D24" s="107"/>
      <c r="E24" s="23"/>
      <c r="F24" s="70"/>
      <c r="G24" s="23"/>
      <c r="H24" s="70"/>
      <c r="I24" s="18"/>
      <c r="J24" s="72" t="s">
        <v>92</v>
      </c>
      <c r="K24" s="91">
        <v>117.6</v>
      </c>
      <c r="L24" s="70"/>
      <c r="M24" s="70"/>
      <c r="N24" s="70"/>
      <c r="O24" s="18"/>
      <c r="P24" s="70"/>
      <c r="Q24" s="70"/>
      <c r="R24" s="70"/>
      <c r="S24" s="70"/>
      <c r="T24" s="70"/>
      <c r="U24" s="18"/>
      <c r="V24" s="70"/>
      <c r="W24" s="70"/>
      <c r="X24" s="107" t="s">
        <v>25</v>
      </c>
      <c r="Y24" s="26"/>
    </row>
    <row r="25" spans="1:25" ht="181.5" customHeight="1">
      <c r="A25" s="149" t="s">
        <v>239</v>
      </c>
      <c r="B25" s="92"/>
      <c r="C25" s="92"/>
      <c r="D25" s="107"/>
      <c r="E25" s="23"/>
      <c r="F25" s="70"/>
      <c r="G25" s="23"/>
      <c r="H25" s="70"/>
      <c r="I25" s="18"/>
      <c r="J25" s="72" t="s">
        <v>114</v>
      </c>
      <c r="K25" s="91">
        <v>116.8</v>
      </c>
      <c r="L25" s="70"/>
      <c r="M25" s="70"/>
      <c r="N25" s="70"/>
      <c r="O25" s="18"/>
      <c r="P25" s="70"/>
      <c r="Q25" s="70"/>
      <c r="R25" s="70"/>
      <c r="S25" s="70"/>
      <c r="T25" s="70"/>
      <c r="U25" s="18"/>
      <c r="V25" s="70"/>
      <c r="W25" s="70"/>
      <c r="X25" s="107" t="s">
        <v>25</v>
      </c>
      <c r="Y25" s="26"/>
    </row>
    <row r="26" spans="1:25" ht="92.25" customHeight="1">
      <c r="A26" s="149" t="s">
        <v>240</v>
      </c>
      <c r="B26" s="149"/>
      <c r="C26" s="149"/>
      <c r="D26" s="107"/>
      <c r="E26" s="23"/>
      <c r="F26" s="70"/>
      <c r="G26" s="23"/>
      <c r="H26" s="70"/>
      <c r="I26" s="18"/>
      <c r="J26" s="72" t="s">
        <v>115</v>
      </c>
      <c r="K26" s="91">
        <v>256.9</v>
      </c>
      <c r="L26" s="70"/>
      <c r="M26" s="70"/>
      <c r="N26" s="70"/>
      <c r="O26" s="18"/>
      <c r="P26" s="70"/>
      <c r="Q26" s="70"/>
      <c r="R26" s="70"/>
      <c r="S26" s="70"/>
      <c r="T26" s="70"/>
      <c r="U26" s="18"/>
      <c r="V26" s="70"/>
      <c r="W26" s="70"/>
      <c r="X26" s="107" t="s">
        <v>25</v>
      </c>
      <c r="Y26" s="26"/>
    </row>
    <row r="27" spans="1:25" ht="117" customHeight="1">
      <c r="A27" s="149" t="s">
        <v>470</v>
      </c>
      <c r="B27" s="149"/>
      <c r="C27" s="149"/>
      <c r="D27" s="107"/>
      <c r="E27" s="23"/>
      <c r="F27" s="70"/>
      <c r="G27" s="23"/>
      <c r="H27" s="70"/>
      <c r="I27" s="18"/>
      <c r="J27" s="72" t="s">
        <v>115</v>
      </c>
      <c r="K27" s="91">
        <v>146</v>
      </c>
      <c r="L27" s="70"/>
      <c r="M27" s="70"/>
      <c r="N27" s="70"/>
      <c r="O27" s="18"/>
      <c r="P27" s="70"/>
      <c r="Q27" s="70"/>
      <c r="R27" s="70"/>
      <c r="S27" s="70"/>
      <c r="T27" s="70"/>
      <c r="U27" s="18"/>
      <c r="V27" s="70"/>
      <c r="W27" s="70"/>
      <c r="X27" s="107" t="s">
        <v>25</v>
      </c>
      <c r="Y27" s="26"/>
    </row>
    <row r="28" spans="1:25" ht="50.25" customHeight="1">
      <c r="A28" s="93" t="s">
        <v>99</v>
      </c>
      <c r="B28" s="93"/>
      <c r="C28" s="93"/>
      <c r="D28" s="107"/>
      <c r="E28" s="23"/>
      <c r="F28" s="70"/>
      <c r="G28" s="23"/>
      <c r="H28" s="70"/>
      <c r="I28" s="18"/>
      <c r="J28" s="72"/>
      <c r="K28" s="91"/>
      <c r="L28" s="70"/>
      <c r="M28" s="70"/>
      <c r="N28" s="70"/>
      <c r="O28" s="18"/>
      <c r="P28" s="70"/>
      <c r="Q28" s="70"/>
      <c r="R28" s="70"/>
      <c r="S28" s="70"/>
      <c r="T28" s="70"/>
      <c r="U28" s="18"/>
      <c r="V28" s="70"/>
      <c r="W28" s="70"/>
      <c r="X28" s="107"/>
      <c r="Y28" s="26"/>
    </row>
    <row r="29" spans="1:25" ht="39" customHeight="1">
      <c r="A29" s="261" t="s">
        <v>471</v>
      </c>
      <c r="B29" s="93"/>
      <c r="C29" s="183"/>
      <c r="D29" s="62"/>
      <c r="E29" s="88">
        <v>502.7</v>
      </c>
      <c r="F29" s="114"/>
      <c r="G29" s="88"/>
      <c r="H29" s="114"/>
      <c r="I29" s="87"/>
      <c r="J29" s="87"/>
      <c r="K29" s="126"/>
      <c r="L29" s="114"/>
      <c r="M29" s="114"/>
      <c r="N29" s="114"/>
      <c r="O29" s="87"/>
      <c r="P29" s="114"/>
      <c r="Q29" s="114"/>
      <c r="R29" s="114"/>
      <c r="S29" s="114"/>
      <c r="T29" s="114"/>
      <c r="U29" s="87"/>
      <c r="V29" s="114"/>
      <c r="W29" s="114"/>
      <c r="X29" s="62" t="s">
        <v>27</v>
      </c>
      <c r="Y29" s="26"/>
    </row>
    <row r="30" spans="1:24" ht="57" customHeight="1">
      <c r="A30" s="261"/>
      <c r="B30" s="69"/>
      <c r="C30" s="184">
        <v>232.68</v>
      </c>
      <c r="D30" s="159" t="s">
        <v>203</v>
      </c>
      <c r="E30" s="147">
        <v>296.6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107" t="s">
        <v>25</v>
      </c>
    </row>
    <row r="31" spans="1:24" ht="51" customHeight="1">
      <c r="A31" s="261"/>
      <c r="B31" s="69"/>
      <c r="C31" s="185"/>
      <c r="D31" s="70"/>
      <c r="E31" s="5">
        <v>1.6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69" t="s">
        <v>37</v>
      </c>
    </row>
    <row r="32" spans="1:26" s="187" customFormat="1" ht="36.75" customHeight="1">
      <c r="A32" s="261" t="s">
        <v>238</v>
      </c>
      <c r="B32" s="62"/>
      <c r="C32" s="186"/>
      <c r="D32" s="114"/>
      <c r="E32" s="76">
        <v>270.7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62" t="s">
        <v>27</v>
      </c>
      <c r="Y32" s="43"/>
      <c r="Z32" s="31"/>
    </row>
    <row r="33" spans="1:24" ht="53.25" customHeight="1">
      <c r="A33" s="261"/>
      <c r="B33" s="69"/>
      <c r="C33" s="184">
        <v>135.8</v>
      </c>
      <c r="D33" s="159" t="s">
        <v>442</v>
      </c>
      <c r="E33" s="147">
        <v>149.6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59"/>
      <c r="S33" s="72"/>
      <c r="T33" s="159"/>
      <c r="U33" s="72"/>
      <c r="V33" s="159"/>
      <c r="W33" s="72"/>
      <c r="X33" s="107" t="s">
        <v>25</v>
      </c>
    </row>
    <row r="34" spans="1:24" ht="50.25" customHeight="1">
      <c r="A34" s="261"/>
      <c r="B34" s="69"/>
      <c r="C34" s="186"/>
      <c r="D34" s="114"/>
      <c r="E34" s="5">
        <v>0.2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114"/>
      <c r="S34" s="87"/>
      <c r="T34" s="114"/>
      <c r="U34" s="87"/>
      <c r="V34" s="114"/>
      <c r="W34" s="87"/>
      <c r="X34" s="69" t="s">
        <v>37</v>
      </c>
    </row>
    <row r="35" spans="1:24" ht="217.5" customHeight="1" hidden="1">
      <c r="A35" s="69" t="s">
        <v>237</v>
      </c>
      <c r="B35" s="70" t="s">
        <v>158</v>
      </c>
      <c r="C35" s="23">
        <v>241.415</v>
      </c>
      <c r="D35" s="5"/>
      <c r="E35" s="5"/>
      <c r="F35" s="70"/>
      <c r="G35" s="18"/>
      <c r="H35" s="70"/>
      <c r="I35" s="18"/>
      <c r="J35" s="18"/>
      <c r="K35" s="18"/>
      <c r="L35" s="70"/>
      <c r="M35" s="70"/>
      <c r="N35" s="70"/>
      <c r="O35" s="18"/>
      <c r="P35" s="70"/>
      <c r="Q35" s="70"/>
      <c r="R35" s="70"/>
      <c r="S35" s="70"/>
      <c r="T35" s="70"/>
      <c r="U35" s="18"/>
      <c r="V35" s="70"/>
      <c r="W35" s="70"/>
      <c r="X35" s="69" t="s">
        <v>25</v>
      </c>
    </row>
    <row r="36" spans="1:24" ht="134.25" customHeight="1">
      <c r="A36" s="261" t="s">
        <v>236</v>
      </c>
      <c r="B36" s="69"/>
      <c r="C36" s="69"/>
      <c r="D36" s="70"/>
      <c r="E36" s="23"/>
      <c r="F36" s="70"/>
      <c r="G36" s="18"/>
      <c r="H36" s="263" t="s">
        <v>24</v>
      </c>
      <c r="I36" s="72">
        <v>500</v>
      </c>
      <c r="J36" s="263" t="s">
        <v>24</v>
      </c>
      <c r="K36" s="72">
        <v>500</v>
      </c>
      <c r="L36" s="159"/>
      <c r="M36" s="159"/>
      <c r="N36" s="159"/>
      <c r="O36" s="72"/>
      <c r="P36" s="159"/>
      <c r="Q36" s="159"/>
      <c r="R36" s="159"/>
      <c r="S36" s="159"/>
      <c r="T36" s="231" t="s">
        <v>24</v>
      </c>
      <c r="U36" s="159">
        <v>500</v>
      </c>
      <c r="V36" s="231" t="s">
        <v>24</v>
      </c>
      <c r="W36" s="159">
        <v>500</v>
      </c>
      <c r="X36" s="107" t="s">
        <v>25</v>
      </c>
    </row>
    <row r="37" spans="1:24" ht="87.75" customHeight="1">
      <c r="A37" s="261"/>
      <c r="B37" s="69"/>
      <c r="C37" s="69"/>
      <c r="D37" s="70"/>
      <c r="E37" s="23"/>
      <c r="F37" s="70"/>
      <c r="G37" s="18"/>
      <c r="H37" s="263"/>
      <c r="I37" s="18">
        <v>21</v>
      </c>
      <c r="J37" s="263"/>
      <c r="K37" s="18">
        <v>21</v>
      </c>
      <c r="L37" s="70"/>
      <c r="M37" s="70"/>
      <c r="N37" s="70"/>
      <c r="O37" s="18"/>
      <c r="P37" s="70"/>
      <c r="Q37" s="70"/>
      <c r="R37" s="70"/>
      <c r="S37" s="70"/>
      <c r="T37" s="231"/>
      <c r="U37" s="70">
        <v>21</v>
      </c>
      <c r="V37" s="231"/>
      <c r="W37" s="70">
        <v>21</v>
      </c>
      <c r="X37" s="69" t="s">
        <v>37</v>
      </c>
    </row>
    <row r="38" spans="1:25" ht="120" customHeight="1">
      <c r="A38" s="261" t="s">
        <v>472</v>
      </c>
      <c r="B38" s="69"/>
      <c r="C38" s="69"/>
      <c r="D38" s="70"/>
      <c r="E38" s="23"/>
      <c r="F38" s="70"/>
      <c r="G38" s="23"/>
      <c r="H38" s="70"/>
      <c r="I38" s="18"/>
      <c r="J38" s="231" t="s">
        <v>90</v>
      </c>
      <c r="K38" s="159">
        <v>700.3</v>
      </c>
      <c r="L38" s="159"/>
      <c r="M38" s="159"/>
      <c r="N38" s="159"/>
      <c r="O38" s="72"/>
      <c r="P38" s="159"/>
      <c r="Q38" s="159"/>
      <c r="R38" s="159"/>
      <c r="S38" s="159"/>
      <c r="T38" s="159"/>
      <c r="U38" s="72"/>
      <c r="V38" s="159"/>
      <c r="W38" s="159"/>
      <c r="X38" s="107" t="s">
        <v>25</v>
      </c>
      <c r="Y38" s="26"/>
    </row>
    <row r="39" spans="1:25" ht="75.75" customHeight="1">
      <c r="A39" s="261"/>
      <c r="B39" s="69"/>
      <c r="C39" s="69"/>
      <c r="D39" s="70"/>
      <c r="E39" s="23"/>
      <c r="F39" s="70"/>
      <c r="G39" s="23"/>
      <c r="H39" s="70"/>
      <c r="I39" s="18"/>
      <c r="J39" s="231"/>
      <c r="K39" s="70">
        <v>21.7</v>
      </c>
      <c r="L39" s="70"/>
      <c r="M39" s="70"/>
      <c r="N39" s="70"/>
      <c r="O39" s="18"/>
      <c r="P39" s="70"/>
      <c r="Q39" s="70"/>
      <c r="R39" s="70"/>
      <c r="S39" s="70"/>
      <c r="T39" s="70"/>
      <c r="U39" s="18"/>
      <c r="V39" s="70"/>
      <c r="W39" s="70"/>
      <c r="X39" s="69" t="s">
        <v>37</v>
      </c>
      <c r="Y39" s="26"/>
    </row>
    <row r="40" spans="1:25" ht="63.75" customHeight="1">
      <c r="A40" s="261" t="s">
        <v>291</v>
      </c>
      <c r="B40" s="148"/>
      <c r="C40" s="148"/>
      <c r="D40" s="70"/>
      <c r="E40" s="220">
        <v>155.2</v>
      </c>
      <c r="F40" s="262" t="s">
        <v>443</v>
      </c>
      <c r="G40" s="49">
        <v>297.6</v>
      </c>
      <c r="H40" s="262" t="s">
        <v>443</v>
      </c>
      <c r="I40" s="49">
        <v>297.6</v>
      </c>
      <c r="J40" s="262" t="s">
        <v>443</v>
      </c>
      <c r="K40" s="49">
        <v>297.6</v>
      </c>
      <c r="L40" s="62"/>
      <c r="M40" s="88"/>
      <c r="N40" s="62"/>
      <c r="O40" s="88"/>
      <c r="P40" s="62"/>
      <c r="Q40" s="88"/>
      <c r="R40" s="62"/>
      <c r="S40" s="88"/>
      <c r="T40" s="62"/>
      <c r="U40" s="88"/>
      <c r="V40" s="62"/>
      <c r="W40" s="88"/>
      <c r="X40" s="223" t="s">
        <v>25</v>
      </c>
      <c r="Y40" s="125"/>
    </row>
    <row r="41" spans="1:25" ht="35.25" customHeight="1">
      <c r="A41" s="261"/>
      <c r="B41" s="148"/>
      <c r="C41" s="148"/>
      <c r="D41" s="70"/>
      <c r="E41" s="5">
        <v>4.7</v>
      </c>
      <c r="F41" s="262"/>
      <c r="G41" s="23">
        <v>0.3</v>
      </c>
      <c r="H41" s="262"/>
      <c r="I41" s="23">
        <v>0.6</v>
      </c>
      <c r="J41" s="262"/>
      <c r="K41" s="23">
        <v>0.6</v>
      </c>
      <c r="L41" s="69"/>
      <c r="M41" s="23"/>
      <c r="N41" s="69"/>
      <c r="O41" s="23"/>
      <c r="P41" s="69"/>
      <c r="Q41" s="23"/>
      <c r="R41" s="69"/>
      <c r="S41" s="23"/>
      <c r="T41" s="69"/>
      <c r="U41" s="23"/>
      <c r="V41" s="69"/>
      <c r="W41" s="23"/>
      <c r="X41" s="69" t="s">
        <v>37</v>
      </c>
      <c r="Y41" s="26"/>
    </row>
    <row r="42" spans="1:25" ht="115.5" customHeight="1">
      <c r="A42" s="265" t="s">
        <v>155</v>
      </c>
      <c r="B42" s="69"/>
      <c r="C42" s="23">
        <v>350.756</v>
      </c>
      <c r="D42" s="70"/>
      <c r="E42" s="220">
        <v>258.7</v>
      </c>
      <c r="F42" s="231" t="s">
        <v>203</v>
      </c>
      <c r="G42" s="49">
        <v>353.2</v>
      </c>
      <c r="H42" s="231" t="s">
        <v>203</v>
      </c>
      <c r="I42" s="49">
        <v>353.2</v>
      </c>
      <c r="J42" s="231" t="s">
        <v>203</v>
      </c>
      <c r="K42" s="49">
        <v>353.2</v>
      </c>
      <c r="L42" s="70"/>
      <c r="M42" s="70"/>
      <c r="N42" s="70"/>
      <c r="O42" s="18"/>
      <c r="P42" s="70"/>
      <c r="Q42" s="70"/>
      <c r="R42" s="70"/>
      <c r="S42" s="70"/>
      <c r="T42" s="70"/>
      <c r="U42" s="18"/>
      <c r="V42" s="70"/>
      <c r="W42" s="70"/>
      <c r="X42" s="107" t="s">
        <v>25</v>
      </c>
      <c r="Y42" s="125"/>
    </row>
    <row r="43" spans="1:25" ht="57.75" customHeight="1">
      <c r="A43" s="265"/>
      <c r="B43" s="69"/>
      <c r="C43" s="23"/>
      <c r="D43" s="70"/>
      <c r="E43" s="5">
        <v>1.02</v>
      </c>
      <c r="F43" s="231"/>
      <c r="G43" s="23">
        <v>2.6</v>
      </c>
      <c r="H43" s="231"/>
      <c r="I43" s="23">
        <v>2.6</v>
      </c>
      <c r="J43" s="231"/>
      <c r="K43" s="23">
        <v>2.6</v>
      </c>
      <c r="L43" s="70"/>
      <c r="M43" s="70"/>
      <c r="N43" s="70"/>
      <c r="O43" s="18"/>
      <c r="P43" s="70"/>
      <c r="Q43" s="70"/>
      <c r="R43" s="70"/>
      <c r="S43" s="70"/>
      <c r="T43" s="70"/>
      <c r="U43" s="18"/>
      <c r="V43" s="70"/>
      <c r="W43" s="70"/>
      <c r="X43" s="69" t="s">
        <v>37</v>
      </c>
      <c r="Y43" s="125"/>
    </row>
    <row r="44" spans="1:25" ht="51" customHeight="1">
      <c r="A44" s="261" t="s">
        <v>260</v>
      </c>
      <c r="B44" s="69"/>
      <c r="C44" s="69"/>
      <c r="D44" s="70"/>
      <c r="E44" s="88">
        <v>30</v>
      </c>
      <c r="F44" s="207"/>
      <c r="G44" s="88"/>
      <c r="H44" s="207"/>
      <c r="I44" s="87">
        <v>170</v>
      </c>
      <c r="J44" s="87"/>
      <c r="K44" s="87">
        <v>170</v>
      </c>
      <c r="L44" s="207"/>
      <c r="M44" s="207"/>
      <c r="N44" s="207"/>
      <c r="O44" s="87"/>
      <c r="P44" s="207"/>
      <c r="Q44" s="207"/>
      <c r="R44" s="207"/>
      <c r="S44" s="207"/>
      <c r="T44" s="207"/>
      <c r="U44" s="87"/>
      <c r="V44" s="207" t="s">
        <v>11</v>
      </c>
      <c r="W44" s="207">
        <v>330</v>
      </c>
      <c r="X44" s="62" t="s">
        <v>25</v>
      </c>
      <c r="Y44" s="26"/>
    </row>
    <row r="45" spans="1:25" ht="73.5" customHeight="1">
      <c r="A45" s="261"/>
      <c r="B45" s="69"/>
      <c r="C45" s="69"/>
      <c r="D45" s="70"/>
      <c r="E45" s="49">
        <v>0.3</v>
      </c>
      <c r="F45" s="206"/>
      <c r="G45" s="49"/>
      <c r="H45" s="206"/>
      <c r="I45" s="210">
        <v>5.6</v>
      </c>
      <c r="J45" s="210"/>
      <c r="K45" s="210">
        <v>5.6</v>
      </c>
      <c r="L45" s="206"/>
      <c r="M45" s="206"/>
      <c r="N45" s="206"/>
      <c r="O45" s="208"/>
      <c r="P45" s="206"/>
      <c r="Q45" s="206"/>
      <c r="R45" s="206"/>
      <c r="S45" s="206"/>
      <c r="T45" s="206"/>
      <c r="U45" s="208"/>
      <c r="V45" s="206"/>
      <c r="W45" s="206"/>
      <c r="X45" s="209" t="s">
        <v>37</v>
      </c>
      <c r="Y45" s="26"/>
    </row>
    <row r="46" spans="1:25" ht="89.25" customHeight="1">
      <c r="A46" s="191" t="s">
        <v>444</v>
      </c>
      <c r="B46" s="69"/>
      <c r="C46" s="69"/>
      <c r="D46" s="70"/>
      <c r="E46" s="23"/>
      <c r="F46" s="70"/>
      <c r="G46" s="49"/>
      <c r="H46" s="70"/>
      <c r="I46" s="95"/>
      <c r="J46" s="95"/>
      <c r="K46" s="192">
        <v>200</v>
      </c>
      <c r="L46" s="190"/>
      <c r="M46" s="190"/>
      <c r="N46" s="190"/>
      <c r="O46" s="192"/>
      <c r="P46" s="190" t="s">
        <v>24</v>
      </c>
      <c r="Q46" s="190">
        <v>200</v>
      </c>
      <c r="R46" s="190"/>
      <c r="S46" s="190"/>
      <c r="T46" s="190"/>
      <c r="U46" s="192"/>
      <c r="V46" s="190" t="s">
        <v>11</v>
      </c>
      <c r="W46" s="190">
        <v>115.5</v>
      </c>
      <c r="X46" s="193" t="s">
        <v>27</v>
      </c>
      <c r="Y46" s="41"/>
    </row>
    <row r="47" spans="1:25" ht="120.75" customHeight="1">
      <c r="A47" s="107" t="s">
        <v>154</v>
      </c>
      <c r="B47" s="107"/>
      <c r="C47" s="107"/>
      <c r="D47" s="159"/>
      <c r="E47" s="49"/>
      <c r="F47" s="159"/>
      <c r="G47" s="49"/>
      <c r="H47" s="159"/>
      <c r="I47" s="72"/>
      <c r="J47" s="79"/>
      <c r="K47" s="79"/>
      <c r="L47" s="159"/>
      <c r="M47" s="159"/>
      <c r="N47" s="159"/>
      <c r="O47" s="72"/>
      <c r="P47" s="72" t="s">
        <v>11</v>
      </c>
      <c r="Q47" s="72">
        <v>53.478</v>
      </c>
      <c r="R47" s="159"/>
      <c r="S47" s="159"/>
      <c r="T47" s="159"/>
      <c r="U47" s="72"/>
      <c r="V47" s="159"/>
      <c r="W47" s="159"/>
      <c r="X47" s="107" t="s">
        <v>25</v>
      </c>
      <c r="Y47" s="41"/>
    </row>
    <row r="48" spans="1:25" ht="36" customHeight="1">
      <c r="A48" s="74" t="s">
        <v>235</v>
      </c>
      <c r="B48" s="74"/>
      <c r="C48" s="74"/>
      <c r="D48" s="70"/>
      <c r="E48" s="23"/>
      <c r="F48" s="5"/>
      <c r="G48" s="5"/>
      <c r="H48" s="70"/>
      <c r="I48" s="18"/>
      <c r="J48" s="18"/>
      <c r="K48" s="18"/>
      <c r="L48" s="70"/>
      <c r="M48" s="70"/>
      <c r="N48" s="70"/>
      <c r="O48" s="18"/>
      <c r="P48" s="70"/>
      <c r="Q48" s="70"/>
      <c r="R48" s="70"/>
      <c r="S48" s="70"/>
      <c r="T48" s="70"/>
      <c r="U48" s="18"/>
      <c r="V48" s="70"/>
      <c r="W48" s="70"/>
      <c r="X48" s="69"/>
      <c r="Y48" s="26"/>
    </row>
    <row r="49" spans="1:25" ht="52.5" customHeight="1">
      <c r="A49" s="78" t="s">
        <v>107</v>
      </c>
      <c r="B49" s="78"/>
      <c r="C49" s="78"/>
      <c r="D49" s="70"/>
      <c r="E49" s="23"/>
      <c r="F49" s="70"/>
      <c r="G49" s="23"/>
      <c r="H49" s="70"/>
      <c r="I49" s="18"/>
      <c r="J49" s="18"/>
      <c r="K49" s="18"/>
      <c r="L49" s="70"/>
      <c r="M49" s="70"/>
      <c r="N49" s="70"/>
      <c r="O49" s="18"/>
      <c r="P49" s="70"/>
      <c r="Q49" s="70"/>
      <c r="R49" s="70"/>
      <c r="S49" s="70"/>
      <c r="T49" s="70"/>
      <c r="U49" s="18"/>
      <c r="V49" s="70"/>
      <c r="W49" s="70"/>
      <c r="X49" s="107"/>
      <c r="Y49" s="26"/>
    </row>
    <row r="50" spans="1:25" ht="114.75" customHeight="1">
      <c r="A50" s="115" t="s">
        <v>152</v>
      </c>
      <c r="B50" s="115"/>
      <c r="C50" s="9">
        <v>187</v>
      </c>
      <c r="D50" s="5"/>
      <c r="E50" s="5">
        <v>9.8</v>
      </c>
      <c r="F50" s="5"/>
      <c r="G50" s="51"/>
      <c r="H50" s="5"/>
      <c r="I50" s="5">
        <v>125</v>
      </c>
      <c r="J50" s="5"/>
      <c r="K50" s="5">
        <v>150</v>
      </c>
      <c r="L50" s="5"/>
      <c r="M50" s="5"/>
      <c r="N50" s="5"/>
      <c r="O50" s="5">
        <v>182</v>
      </c>
      <c r="P50" s="5"/>
      <c r="Q50" s="5">
        <v>182</v>
      </c>
      <c r="R50" s="5"/>
      <c r="S50" s="5"/>
      <c r="T50" s="5"/>
      <c r="U50" s="5"/>
      <c r="V50" s="5"/>
      <c r="W50" s="5"/>
      <c r="X50" s="115" t="s">
        <v>27</v>
      </c>
      <c r="Y50" s="26"/>
    </row>
    <row r="51" spans="1:25" ht="99" customHeight="1">
      <c r="A51" s="172" t="s">
        <v>194</v>
      </c>
      <c r="B51" s="172"/>
      <c r="C51" s="172"/>
      <c r="D51" s="72"/>
      <c r="E51" s="5"/>
      <c r="F51" s="72"/>
      <c r="G51" s="5"/>
      <c r="H51" s="72"/>
      <c r="I51" s="5"/>
      <c r="J51" s="72"/>
      <c r="K51" s="5"/>
      <c r="L51" s="72"/>
      <c r="M51" s="5"/>
      <c r="N51" s="72"/>
      <c r="O51" s="5"/>
      <c r="P51" s="72"/>
      <c r="Q51" s="5"/>
      <c r="R51" s="159"/>
      <c r="S51" s="5"/>
      <c r="T51" s="159"/>
      <c r="U51" s="5"/>
      <c r="V51" s="159"/>
      <c r="W51" s="5"/>
      <c r="X51" s="115"/>
      <c r="Y51" s="26"/>
    </row>
    <row r="52" spans="1:24" ht="66.75" customHeight="1">
      <c r="A52" s="131" t="s">
        <v>195</v>
      </c>
      <c r="B52" s="146"/>
      <c r="C52" s="9">
        <v>2.8</v>
      </c>
      <c r="D52" s="18"/>
      <c r="E52" s="5">
        <v>3</v>
      </c>
      <c r="F52" s="72"/>
      <c r="G52" s="5">
        <v>17</v>
      </c>
      <c r="H52" s="72"/>
      <c r="I52" s="5">
        <v>17</v>
      </c>
      <c r="J52" s="72"/>
      <c r="K52" s="5">
        <v>17</v>
      </c>
      <c r="L52" s="72"/>
      <c r="M52" s="5"/>
      <c r="N52" s="72"/>
      <c r="O52" s="5"/>
      <c r="P52" s="72"/>
      <c r="Q52" s="5"/>
      <c r="R52" s="159"/>
      <c r="S52" s="5"/>
      <c r="T52" s="159"/>
      <c r="U52" s="5"/>
      <c r="V52" s="159"/>
      <c r="W52" s="5"/>
      <c r="X52" s="115" t="s">
        <v>32</v>
      </c>
    </row>
    <row r="53" spans="1:24" ht="95.25" customHeight="1">
      <c r="A53" s="172" t="s">
        <v>190</v>
      </c>
      <c r="B53" s="172"/>
      <c r="C53" s="172"/>
      <c r="D53" s="72"/>
      <c r="E53" s="5"/>
      <c r="F53" s="72"/>
      <c r="G53" s="5"/>
      <c r="H53" s="72"/>
      <c r="I53" s="5"/>
      <c r="J53" s="72"/>
      <c r="K53" s="5"/>
      <c r="L53" s="72"/>
      <c r="M53" s="5"/>
      <c r="N53" s="72"/>
      <c r="O53" s="5"/>
      <c r="P53" s="72"/>
      <c r="Q53" s="5"/>
      <c r="R53" s="159"/>
      <c r="S53" s="5"/>
      <c r="T53" s="159"/>
      <c r="U53" s="5"/>
      <c r="V53" s="159"/>
      <c r="W53" s="5"/>
      <c r="X53" s="115"/>
    </row>
    <row r="54" spans="1:24" ht="83.25" customHeight="1">
      <c r="A54" s="115" t="s">
        <v>169</v>
      </c>
      <c r="B54" s="146"/>
      <c r="C54" s="146">
        <v>48.7</v>
      </c>
      <c r="D54" s="72"/>
      <c r="E54" s="147">
        <v>110</v>
      </c>
      <c r="F54" s="72"/>
      <c r="G54" s="147"/>
      <c r="H54" s="72"/>
      <c r="I54" s="147">
        <v>65</v>
      </c>
      <c r="J54" s="72"/>
      <c r="K54" s="147">
        <v>80</v>
      </c>
      <c r="L54" s="72"/>
      <c r="M54" s="147"/>
      <c r="N54" s="72"/>
      <c r="O54" s="147">
        <v>250</v>
      </c>
      <c r="P54" s="72"/>
      <c r="Q54" s="147">
        <v>320</v>
      </c>
      <c r="R54" s="159"/>
      <c r="S54" s="147"/>
      <c r="T54" s="159"/>
      <c r="U54" s="147">
        <v>250</v>
      </c>
      <c r="V54" s="72"/>
      <c r="W54" s="147">
        <v>320</v>
      </c>
      <c r="X54" s="48" t="s">
        <v>12</v>
      </c>
    </row>
    <row r="55" spans="1:24" ht="93" customHeight="1">
      <c r="A55" s="73" t="s">
        <v>101</v>
      </c>
      <c r="B55" s="146"/>
      <c r="C55" s="146">
        <v>32.6</v>
      </c>
      <c r="D55" s="147"/>
      <c r="E55" s="147">
        <v>1</v>
      </c>
      <c r="F55" s="147" t="s">
        <v>24</v>
      </c>
      <c r="G55" s="150">
        <v>225</v>
      </c>
      <c r="H55" s="150" t="s">
        <v>24</v>
      </c>
      <c r="I55" s="150">
        <v>260</v>
      </c>
      <c r="J55" s="150" t="s">
        <v>24</v>
      </c>
      <c r="K55" s="150">
        <v>285</v>
      </c>
      <c r="L55" s="150" t="s">
        <v>11</v>
      </c>
      <c r="M55" s="150">
        <v>57</v>
      </c>
      <c r="N55" s="150" t="s">
        <v>11</v>
      </c>
      <c r="O55" s="150">
        <v>96</v>
      </c>
      <c r="P55" s="150" t="s">
        <v>11</v>
      </c>
      <c r="Q55" s="150">
        <v>115</v>
      </c>
      <c r="R55" s="147" t="s">
        <v>11</v>
      </c>
      <c r="S55" s="150">
        <v>172</v>
      </c>
      <c r="T55" s="150" t="s">
        <v>11</v>
      </c>
      <c r="U55" s="150">
        <v>176</v>
      </c>
      <c r="V55" s="150" t="s">
        <v>11</v>
      </c>
      <c r="W55" s="150">
        <v>185</v>
      </c>
      <c r="X55" s="107" t="s">
        <v>27</v>
      </c>
    </row>
    <row r="56" spans="1:24" ht="37.5" customHeight="1">
      <c r="A56" s="226" t="s">
        <v>396</v>
      </c>
      <c r="B56" s="146"/>
      <c r="C56" s="77"/>
      <c r="D56" s="76"/>
      <c r="E56" s="76">
        <v>30</v>
      </c>
      <c r="F56" s="40"/>
      <c r="G56" s="40"/>
      <c r="H56" s="40"/>
      <c r="I56" s="40"/>
      <c r="J56" s="40"/>
      <c r="K56" s="40"/>
      <c r="L56" s="76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2" t="s">
        <v>25</v>
      </c>
    </row>
    <row r="57" spans="1:24" ht="59.25" customHeight="1">
      <c r="A57" s="226"/>
      <c r="B57" s="146"/>
      <c r="C57" s="77">
        <v>11.2</v>
      </c>
      <c r="D57" s="76"/>
      <c r="E57" s="220">
        <v>19</v>
      </c>
      <c r="F57" s="150"/>
      <c r="G57" s="150">
        <v>50</v>
      </c>
      <c r="H57" s="150"/>
      <c r="I57" s="150">
        <v>70</v>
      </c>
      <c r="J57" s="150"/>
      <c r="K57" s="150">
        <v>75</v>
      </c>
      <c r="L57" s="220"/>
      <c r="M57" s="150">
        <v>3</v>
      </c>
      <c r="N57" s="150"/>
      <c r="O57" s="150">
        <v>4</v>
      </c>
      <c r="P57" s="150"/>
      <c r="Q57" s="150">
        <v>5</v>
      </c>
      <c r="R57" s="150"/>
      <c r="S57" s="150">
        <v>3</v>
      </c>
      <c r="T57" s="150"/>
      <c r="U57" s="150">
        <v>4</v>
      </c>
      <c r="V57" s="150"/>
      <c r="W57" s="150">
        <v>5</v>
      </c>
      <c r="X57" s="223" t="s">
        <v>12</v>
      </c>
    </row>
    <row r="58" spans="1:24" ht="39.75" customHeight="1">
      <c r="A58" s="81" t="s">
        <v>397</v>
      </c>
      <c r="B58" s="50"/>
      <c r="C58" s="5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9"/>
    </row>
    <row r="59" spans="1:24" ht="84.75" customHeight="1">
      <c r="A59" s="48" t="s">
        <v>169</v>
      </c>
      <c r="B59" s="115"/>
      <c r="C59" s="48">
        <v>5</v>
      </c>
      <c r="D59" s="147"/>
      <c r="E59" s="150">
        <v>5</v>
      </c>
      <c r="F59" s="150"/>
      <c r="G59" s="150"/>
      <c r="H59" s="150"/>
      <c r="I59" s="150"/>
      <c r="J59" s="147"/>
      <c r="K59" s="147">
        <v>20</v>
      </c>
      <c r="L59" s="150"/>
      <c r="M59" s="150">
        <v>20</v>
      </c>
      <c r="N59" s="150"/>
      <c r="O59" s="150">
        <v>60</v>
      </c>
      <c r="P59" s="150"/>
      <c r="Q59" s="147">
        <v>100</v>
      </c>
      <c r="R59" s="147"/>
      <c r="S59" s="150">
        <v>30</v>
      </c>
      <c r="T59" s="150"/>
      <c r="U59" s="150">
        <v>110</v>
      </c>
      <c r="V59" s="147"/>
      <c r="W59" s="147">
        <v>117</v>
      </c>
      <c r="X59" s="107" t="s">
        <v>12</v>
      </c>
    </row>
    <row r="60" spans="1:25" ht="97.5" customHeight="1">
      <c r="A60" s="50" t="s">
        <v>102</v>
      </c>
      <c r="B60" s="50"/>
      <c r="C60" s="5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15"/>
      <c r="Y60" s="264"/>
    </row>
    <row r="61" spans="1:25" ht="109.5" customHeight="1">
      <c r="A61" s="115" t="s">
        <v>131</v>
      </c>
      <c r="B61" s="115"/>
      <c r="C61" s="115"/>
      <c r="D61" s="5"/>
      <c r="E61" s="5"/>
      <c r="F61" s="5" t="s">
        <v>24</v>
      </c>
      <c r="G61" s="5">
        <v>120</v>
      </c>
      <c r="H61" s="5" t="s">
        <v>24</v>
      </c>
      <c r="I61" s="5">
        <v>120</v>
      </c>
      <c r="J61" s="5" t="s">
        <v>24</v>
      </c>
      <c r="K61" s="5">
        <v>120</v>
      </c>
      <c r="L61" s="5" t="s">
        <v>11</v>
      </c>
      <c r="M61" s="5">
        <v>59.6</v>
      </c>
      <c r="N61" s="5" t="s">
        <v>11</v>
      </c>
      <c r="O61" s="5">
        <v>59.6</v>
      </c>
      <c r="P61" s="5" t="s">
        <v>11</v>
      </c>
      <c r="Q61" s="5">
        <v>59.6</v>
      </c>
      <c r="R61" s="5"/>
      <c r="S61" s="5"/>
      <c r="T61" s="5"/>
      <c r="U61" s="5"/>
      <c r="V61" s="5"/>
      <c r="W61" s="5"/>
      <c r="X61" s="69" t="s">
        <v>27</v>
      </c>
      <c r="Y61" s="264"/>
    </row>
    <row r="62" spans="1:24" ht="60" customHeight="1">
      <c r="A62" s="73" t="s">
        <v>375</v>
      </c>
      <c r="B62" s="115"/>
      <c r="C62" s="11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15"/>
    </row>
    <row r="63" spans="1:24" ht="74.25" customHeight="1">
      <c r="A63" s="48" t="s">
        <v>169</v>
      </c>
      <c r="B63" s="48"/>
      <c r="C63" s="48">
        <v>2</v>
      </c>
      <c r="D63" s="147"/>
      <c r="E63" s="147">
        <v>2</v>
      </c>
      <c r="F63" s="147"/>
      <c r="G63" s="147">
        <v>2</v>
      </c>
      <c r="H63" s="147"/>
      <c r="I63" s="147">
        <v>3</v>
      </c>
      <c r="J63" s="147"/>
      <c r="K63" s="147">
        <v>3</v>
      </c>
      <c r="L63" s="147"/>
      <c r="M63" s="147">
        <v>2</v>
      </c>
      <c r="N63" s="147"/>
      <c r="O63" s="147">
        <v>3</v>
      </c>
      <c r="P63" s="147"/>
      <c r="Q63" s="147">
        <v>3</v>
      </c>
      <c r="R63" s="147"/>
      <c r="S63" s="147">
        <v>2</v>
      </c>
      <c r="T63" s="147"/>
      <c r="U63" s="147">
        <v>3</v>
      </c>
      <c r="V63" s="147"/>
      <c r="W63" s="147">
        <v>3</v>
      </c>
      <c r="X63" s="107" t="s">
        <v>12</v>
      </c>
    </row>
    <row r="64" spans="1:24" ht="72.75" customHeight="1">
      <c r="A64" s="50" t="s">
        <v>418</v>
      </c>
      <c r="B64" s="115"/>
      <c r="C64" s="11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15"/>
    </row>
    <row r="65" spans="1:24" ht="78.75" customHeight="1">
      <c r="A65" s="115" t="s">
        <v>169</v>
      </c>
      <c r="B65" s="115"/>
      <c r="C65" s="115">
        <v>12</v>
      </c>
      <c r="D65" s="5"/>
      <c r="E65" s="220">
        <v>12.8</v>
      </c>
      <c r="F65" s="220"/>
      <c r="G65" s="220">
        <v>12</v>
      </c>
      <c r="H65" s="220"/>
      <c r="I65" s="220">
        <v>12.8</v>
      </c>
      <c r="J65" s="220"/>
      <c r="K65" s="220">
        <v>12.8</v>
      </c>
      <c r="L65" s="220"/>
      <c r="M65" s="220">
        <v>0.6</v>
      </c>
      <c r="N65" s="220"/>
      <c r="O65" s="220">
        <v>12.8</v>
      </c>
      <c r="P65" s="220"/>
      <c r="Q65" s="220">
        <v>12.8</v>
      </c>
      <c r="R65" s="220"/>
      <c r="S65" s="220">
        <v>0.6</v>
      </c>
      <c r="T65" s="220"/>
      <c r="U65" s="220">
        <v>12.8</v>
      </c>
      <c r="V65" s="220"/>
      <c r="W65" s="220">
        <v>12.8</v>
      </c>
      <c r="X65" s="225" t="s">
        <v>12</v>
      </c>
    </row>
  </sheetData>
  <sheetProtection/>
  <mergeCells count="45">
    <mergeCell ref="A42:A43"/>
    <mergeCell ref="F42:F43"/>
    <mergeCell ref="H42:H43"/>
    <mergeCell ref="J42:J43"/>
    <mergeCell ref="A19:A20"/>
    <mergeCell ref="F19:F20"/>
    <mergeCell ref="H19:H20"/>
    <mergeCell ref="J19:J20"/>
    <mergeCell ref="A38:A39"/>
    <mergeCell ref="J38:J39"/>
    <mergeCell ref="A56:A57"/>
    <mergeCell ref="Y60:Y61"/>
    <mergeCell ref="A29:A31"/>
    <mergeCell ref="A32:A34"/>
    <mergeCell ref="A44:A45"/>
    <mergeCell ref="A36:A37"/>
    <mergeCell ref="H36:H37"/>
    <mergeCell ref="J36:J37"/>
    <mergeCell ref="T36:T37"/>
    <mergeCell ref="J40:J41"/>
    <mergeCell ref="J21:J22"/>
    <mergeCell ref="V36:V37"/>
    <mergeCell ref="H5:I5"/>
    <mergeCell ref="J5:K5"/>
    <mergeCell ref="F5:G5"/>
    <mergeCell ref="E9:W9"/>
    <mergeCell ref="A1:X1"/>
    <mergeCell ref="X4:X6"/>
    <mergeCell ref="L4:Q4"/>
    <mergeCell ref="R4:W4"/>
    <mergeCell ref="A4:A6"/>
    <mergeCell ref="N5:O5"/>
    <mergeCell ref="B4:C5"/>
    <mergeCell ref="L5:M5"/>
    <mergeCell ref="V5:W5"/>
    <mergeCell ref="A40:A41"/>
    <mergeCell ref="D4:E5"/>
    <mergeCell ref="Y4:Y6"/>
    <mergeCell ref="F4:K4"/>
    <mergeCell ref="R5:S5"/>
    <mergeCell ref="T5:U5"/>
    <mergeCell ref="P5:Q5"/>
    <mergeCell ref="F40:F41"/>
    <mergeCell ref="H40:H41"/>
    <mergeCell ref="A21:A22"/>
  </mergeCells>
  <printOptions/>
  <pageMargins left="0.25" right="0.25" top="0.75" bottom="0.75" header="0.3" footer="0.3"/>
  <pageSetup fitToHeight="3" horizontalDpi="600" verticalDpi="600" orientation="landscape" paperSize="9" scale="36" r:id="rId1"/>
  <rowBreaks count="4" manualBreakCount="4">
    <brk id="24" max="23" man="1"/>
    <brk id="37" max="23" man="1"/>
    <brk id="47" max="23" man="1"/>
    <brk id="59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="48" zoomScaleNormal="49" zoomScaleSheetLayoutView="48" zoomScalePageLayoutView="0" workbookViewId="0" topLeftCell="A1">
      <pane ySplit="6" topLeftCell="A19" activePane="bottomLeft" state="frozen"/>
      <selection pane="topLeft" activeCell="A1" sqref="A1"/>
      <selection pane="bottomLeft" activeCell="Y1" sqref="Y1:Y16384"/>
    </sheetView>
  </sheetViews>
  <sheetFormatPr defaultColWidth="9.140625" defaultRowHeight="12.75"/>
  <cols>
    <col min="1" max="1" width="63.421875" style="20" customWidth="1"/>
    <col min="2" max="2" width="0.5625" style="20" hidden="1" customWidth="1"/>
    <col min="3" max="3" width="18.00390625" style="20" hidden="1" customWidth="1"/>
    <col min="4" max="4" width="13.8515625" style="19" customWidth="1"/>
    <col min="5" max="5" width="17.421875" style="19" customWidth="1"/>
    <col min="6" max="6" width="16.57421875" style="19" customWidth="1"/>
    <col min="7" max="7" width="19.140625" style="19" customWidth="1"/>
    <col min="8" max="8" width="16.140625" style="19" customWidth="1"/>
    <col min="9" max="9" width="16.421875" style="19" customWidth="1"/>
    <col min="10" max="10" width="15.28125" style="19" customWidth="1"/>
    <col min="11" max="11" width="16.140625" style="19" customWidth="1"/>
    <col min="12" max="12" width="14.7109375" style="19" customWidth="1"/>
    <col min="13" max="13" width="15.8515625" style="19" customWidth="1"/>
    <col min="14" max="14" width="14.421875" style="19" customWidth="1"/>
    <col min="15" max="15" width="15.140625" style="19" customWidth="1"/>
    <col min="16" max="16" width="14.140625" style="19" customWidth="1"/>
    <col min="17" max="17" width="17.00390625" style="19" customWidth="1"/>
    <col min="18" max="18" width="16.28125" style="19" customWidth="1"/>
    <col min="19" max="19" width="15.7109375" style="19" customWidth="1"/>
    <col min="20" max="20" width="14.8515625" style="19" customWidth="1"/>
    <col min="21" max="23" width="15.8515625" style="19" customWidth="1"/>
    <col min="24" max="24" width="27.28125" style="26" customWidth="1"/>
    <col min="25" max="25" width="31.140625" style="26" customWidth="1"/>
    <col min="26" max="16384" width="9.140625" style="2" customWidth="1"/>
  </cols>
  <sheetData>
    <row r="1" spans="1:24" ht="27.75">
      <c r="A1" s="232" t="s">
        <v>17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7"/>
    </row>
    <row r="3" spans="1:24" ht="36" customHeight="1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67" t="s">
        <v>305</v>
      </c>
      <c r="V3" s="267"/>
      <c r="W3" s="267"/>
      <c r="X3" s="267"/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84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7"/>
    </row>
    <row r="8" spans="1:24" ht="81">
      <c r="A8" s="10" t="s">
        <v>465</v>
      </c>
      <c r="B8" s="12"/>
      <c r="C8" s="12"/>
      <c r="D8" s="12"/>
      <c r="E8" s="13">
        <f>SUM(E11:E15)</f>
        <v>584.9</v>
      </c>
      <c r="F8" s="13"/>
      <c r="G8" s="13">
        <f aca="true" t="shared" si="0" ref="G8:W8">SUM(G11:G15)</f>
        <v>104</v>
      </c>
      <c r="H8" s="13"/>
      <c r="I8" s="13">
        <f t="shared" si="0"/>
        <v>1099.6</v>
      </c>
      <c r="J8" s="13"/>
      <c r="K8" s="13">
        <f t="shared" si="0"/>
        <v>1964.5</v>
      </c>
      <c r="L8" s="13"/>
      <c r="M8" s="13">
        <f t="shared" si="0"/>
        <v>0</v>
      </c>
      <c r="N8" s="13"/>
      <c r="O8" s="13">
        <f t="shared" si="0"/>
        <v>1130</v>
      </c>
      <c r="P8" s="13"/>
      <c r="Q8" s="13">
        <f t="shared" si="0"/>
        <v>1491.5</v>
      </c>
      <c r="R8" s="13"/>
      <c r="S8" s="13">
        <f t="shared" si="0"/>
        <v>0</v>
      </c>
      <c r="T8" s="13"/>
      <c r="U8" s="13">
        <f t="shared" si="0"/>
        <v>918.6</v>
      </c>
      <c r="V8" s="13"/>
      <c r="W8" s="13">
        <f t="shared" si="0"/>
        <v>1065.5</v>
      </c>
      <c r="X8" s="28"/>
    </row>
    <row r="9" spans="1:24" ht="27.75">
      <c r="A9" s="10" t="s">
        <v>227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8"/>
    </row>
    <row r="10" spans="1:24" ht="27.75">
      <c r="A10" s="14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8"/>
    </row>
    <row r="11" spans="1:24" ht="33.75" customHeight="1">
      <c r="A11" s="16" t="s">
        <v>7</v>
      </c>
      <c r="B11" s="12"/>
      <c r="C11" s="12"/>
      <c r="D11" s="12"/>
      <c r="E11" s="13">
        <f>SUMIF($X$16:$X$253,"Бюджет РФ",E$16:E$253)</f>
        <v>99.8</v>
      </c>
      <c r="F11" s="13"/>
      <c r="G11" s="13">
        <f>SUMIF($X$16:$X$253,"Бюджет РФ",G$16:G$253)</f>
        <v>0</v>
      </c>
      <c r="H11" s="13"/>
      <c r="I11" s="13">
        <f>SUMIF($X$16:$X$253,"Бюджет РФ",I$16:I$253)</f>
        <v>0</v>
      </c>
      <c r="J11" s="13"/>
      <c r="K11" s="13">
        <f>SUMIF($X$16:$X$253,"Бюджет РФ",K$16:K$253)</f>
        <v>864.9</v>
      </c>
      <c r="L11" s="13"/>
      <c r="M11" s="13">
        <f>SUMIF($X$16:$X$253,"Бюджет РФ",M$16:M$253)</f>
        <v>0</v>
      </c>
      <c r="N11" s="13"/>
      <c r="O11" s="13">
        <f>SUMIF($X$16:$X$253,"Бюджет РФ",O$16:O$253)</f>
        <v>0</v>
      </c>
      <c r="P11" s="13"/>
      <c r="Q11" s="13">
        <f>SUMIF($X$16:$X$253,"Бюджет РФ",Q$16:Q$253)</f>
        <v>361.5</v>
      </c>
      <c r="R11" s="13"/>
      <c r="S11" s="13">
        <f>SUMIF($X$16:$X$253,"Бюджет РФ",S$16:S$253)</f>
        <v>0</v>
      </c>
      <c r="T11" s="13"/>
      <c r="U11" s="13">
        <f>SUMIF($X$16:$X$253,"Бюджет РФ",U$16:U$253)</f>
        <v>0</v>
      </c>
      <c r="V11" s="13"/>
      <c r="W11" s="13">
        <f>SUMIF($X$16:$X$253,"Бюджет РФ",W$16:W$253)</f>
        <v>0</v>
      </c>
      <c r="X11" s="29"/>
    </row>
    <row r="12" spans="1:24" ht="33.75" customHeight="1">
      <c r="A12" s="16" t="s">
        <v>5</v>
      </c>
      <c r="B12" s="12"/>
      <c r="C12" s="12"/>
      <c r="D12" s="12"/>
      <c r="E12" s="13">
        <f>SUMIF($X$16:$X$253,"Бюджет РБ",E$16:E$253)</f>
        <v>485.1</v>
      </c>
      <c r="F12" s="13"/>
      <c r="G12" s="13">
        <f>SUMIF($X$16:$X$253,"Бюджет РБ",G$16:G$253)</f>
        <v>104</v>
      </c>
      <c r="H12" s="13"/>
      <c r="I12" s="13">
        <f>SUMIF($X$16:$X$253,"Бюджет РБ",I$16:I$253)</f>
        <v>1099.6</v>
      </c>
      <c r="J12" s="13"/>
      <c r="K12" s="13">
        <f>SUMIF($X$16:$X$253,"Бюджет РБ",K$16:K$253)</f>
        <v>1099.6</v>
      </c>
      <c r="L12" s="13"/>
      <c r="M12" s="13">
        <f>SUMIF($X$16:$X$253,"Бюджет РБ",M$16:M$253)</f>
        <v>0</v>
      </c>
      <c r="N12" s="13"/>
      <c r="O12" s="13">
        <f>SUMIF($X$16:$X$253,"Бюджет РБ",O$16:O$253)</f>
        <v>1130</v>
      </c>
      <c r="P12" s="13"/>
      <c r="Q12" s="13">
        <f>SUMIF($X$16:$X$253,"Бюджет РБ",Q$16:Q$253)</f>
        <v>1130</v>
      </c>
      <c r="R12" s="13"/>
      <c r="S12" s="13">
        <f>SUMIF($X$16:$X$253,"Бюджет РБ",S$16:S$253)</f>
        <v>0</v>
      </c>
      <c r="T12" s="13"/>
      <c r="U12" s="13">
        <f>SUMIF($X$16:$X$253,"Бюджет РБ",U$16:U$253)</f>
        <v>918.6</v>
      </c>
      <c r="V12" s="13"/>
      <c r="W12" s="13">
        <f>SUMIF($X$16:$X$253,"Бюджет РБ",W$16:W$253)</f>
        <v>1065.5</v>
      </c>
      <c r="X12" s="118"/>
    </row>
    <row r="13" spans="1:24" ht="33.75" customHeight="1">
      <c r="A13" s="16" t="s">
        <v>6</v>
      </c>
      <c r="B13" s="12"/>
      <c r="C13" s="12"/>
      <c r="D13" s="12"/>
      <c r="E13" s="13">
        <f>SUMIF($X$16:$X$253,"Бюджет ГО",E$16:E$253)</f>
        <v>0</v>
      </c>
      <c r="F13" s="13"/>
      <c r="G13" s="13">
        <f>SUMIF($X$16:$X$253,"Бюджет ГО",G$16:G$253)</f>
        <v>0</v>
      </c>
      <c r="H13" s="13"/>
      <c r="I13" s="13">
        <f>SUMIF($X$16:$X$253,"Бюджет ГО",I$16:I$253)</f>
        <v>0</v>
      </c>
      <c r="J13" s="13"/>
      <c r="K13" s="13">
        <f>SUMIF($X$16:$X$253,"Бюджет ГО",K$16:K$253)</f>
        <v>0</v>
      </c>
      <c r="L13" s="13"/>
      <c r="M13" s="13">
        <f>SUMIF($X$16:$X$253,"Бюджет ГО",M$16:M$253)</f>
        <v>0</v>
      </c>
      <c r="N13" s="13"/>
      <c r="O13" s="13">
        <f>SUMIF($X$16:$X$253,"Бюджет ГО",O$16:O$253)</f>
        <v>0</v>
      </c>
      <c r="P13" s="13"/>
      <c r="Q13" s="13">
        <f>SUMIF($X$16:$X$253,"Бюджет ГО",Q$16:Q$253)</f>
        <v>0</v>
      </c>
      <c r="R13" s="13"/>
      <c r="S13" s="13">
        <f>SUMIF($X$16:$X$253,"Бюджет ГО",S$16:S$253)</f>
        <v>0</v>
      </c>
      <c r="T13" s="13"/>
      <c r="U13" s="13">
        <f>SUMIF($X$16:$X$253,"Бюджет ГО",U$16:U$253)</f>
        <v>0</v>
      </c>
      <c r="V13" s="13"/>
      <c r="W13" s="13">
        <f>SUMIF($X$16:$X$253,"Бюджет ГО",W$16:W$253)</f>
        <v>0</v>
      </c>
      <c r="X13" s="52"/>
    </row>
    <row r="14" spans="1:24" ht="40.5" customHeight="1">
      <c r="A14" s="16" t="s">
        <v>209</v>
      </c>
      <c r="B14" s="12"/>
      <c r="C14" s="12"/>
      <c r="D14" s="12"/>
      <c r="E14" s="13">
        <f>SUMIF($X$16:$X$253,"Собств.",E$16:E$253)</f>
        <v>0</v>
      </c>
      <c r="F14" s="13"/>
      <c r="G14" s="13">
        <f>SUMIF($X$16:$X$253,"Собств.",G$16:G$253)</f>
        <v>0</v>
      </c>
      <c r="H14" s="13"/>
      <c r="I14" s="13">
        <f>SUMIF($X$16:$X$253,"Собств.",I$16:I$253)</f>
        <v>0</v>
      </c>
      <c r="J14" s="13"/>
      <c r="K14" s="13">
        <f>SUMIF($X$16:$X$253,"Собств.",K$16:K$253)</f>
        <v>0</v>
      </c>
      <c r="L14" s="13"/>
      <c r="M14" s="13">
        <f>SUMIF($X$16:$X$253,"Собств.",M$16:M$253)</f>
        <v>0</v>
      </c>
      <c r="N14" s="13"/>
      <c r="O14" s="13">
        <f>SUMIF($X$16:$X$253,"Собств.",O$16:O$253)</f>
        <v>0</v>
      </c>
      <c r="P14" s="13"/>
      <c r="Q14" s="13">
        <f>SUMIF($X$16:$X$253,"Собств.",Q$16:Q$253)</f>
        <v>0</v>
      </c>
      <c r="R14" s="13"/>
      <c r="S14" s="13">
        <f>SUMIF($X$16:$X$253,"Собств.",S$16:S$253)</f>
        <v>0</v>
      </c>
      <c r="T14" s="13"/>
      <c r="U14" s="13">
        <f>SUMIF($X$16:$X$253,"Собств.",U$16:U$253)</f>
        <v>0</v>
      </c>
      <c r="V14" s="13"/>
      <c r="W14" s="13">
        <f>SUMIF($X$16:$X$253,"Собств.",W$16:W$253)</f>
        <v>0</v>
      </c>
      <c r="X14" s="52"/>
    </row>
    <row r="15" spans="1:24" ht="83.25" customHeight="1">
      <c r="A15" s="16" t="s">
        <v>210</v>
      </c>
      <c r="B15" s="12"/>
      <c r="C15" s="12"/>
      <c r="D15" s="12"/>
      <c r="E15" s="13">
        <f>SUMIF($X$16:$X$253,"Привлеч.",E$16:E$253)</f>
        <v>0</v>
      </c>
      <c r="F15" s="13"/>
      <c r="G15" s="13">
        <f>SUMIF($X$16:$X$253,"Привлеч.",G$16:G$253)</f>
        <v>0</v>
      </c>
      <c r="H15" s="13"/>
      <c r="I15" s="13">
        <f>SUMIF($X$16:$X$253,"Привлеч.",I$16:I$253)</f>
        <v>0</v>
      </c>
      <c r="J15" s="13"/>
      <c r="K15" s="13">
        <f>SUMIF($X$16:$X$253,"Привлеч.",K$16:K$253)</f>
        <v>0</v>
      </c>
      <c r="L15" s="13"/>
      <c r="M15" s="13">
        <f>SUMIF($X$16:$X$253,"Привлеч.",M$16:M$253)</f>
        <v>0</v>
      </c>
      <c r="N15" s="13"/>
      <c r="O15" s="13">
        <f>SUMIF($X$16:$X$253,"Привлеч.",O$16:O$253)</f>
        <v>0</v>
      </c>
      <c r="P15" s="13"/>
      <c r="Q15" s="13">
        <f>SUMIF($X$16:$X$253,"Привлеч.",Q$16:Q$253)</f>
        <v>0</v>
      </c>
      <c r="R15" s="13"/>
      <c r="S15" s="13">
        <f>SUMIF($X$16:$X$253,"Привлеч.",S$16:S$253)</f>
        <v>0</v>
      </c>
      <c r="T15" s="13"/>
      <c r="U15" s="13">
        <f>SUMIF($X$16:$X$253,"Привлеч.",U$16:U$253)</f>
        <v>0</v>
      </c>
      <c r="V15" s="13"/>
      <c r="W15" s="13">
        <f>SUMIF($X$16:$X$253,"Привлеч.",W$16:W$253)</f>
        <v>0</v>
      </c>
      <c r="X15" s="52"/>
    </row>
    <row r="16" spans="1:24" ht="27.75">
      <c r="A16" s="17" t="s">
        <v>23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9"/>
    </row>
    <row r="17" spans="1:24" ht="57.75" customHeight="1">
      <c r="A17" s="107" t="s">
        <v>440</v>
      </c>
      <c r="B17" s="57"/>
      <c r="C17" s="49"/>
      <c r="D17" s="57" t="s">
        <v>35</v>
      </c>
      <c r="E17" s="49">
        <v>10</v>
      </c>
      <c r="F17" s="72"/>
      <c r="G17" s="72"/>
      <c r="H17" s="72"/>
      <c r="I17" s="72"/>
      <c r="J17" s="72"/>
      <c r="K17" s="72"/>
      <c r="L17" s="72"/>
      <c r="M17" s="72"/>
      <c r="N17" s="159"/>
      <c r="O17" s="72"/>
      <c r="P17" s="159"/>
      <c r="Q17" s="159"/>
      <c r="R17" s="159"/>
      <c r="S17" s="159"/>
      <c r="T17" s="159"/>
      <c r="U17" s="72"/>
      <c r="V17" s="159" t="s">
        <v>11</v>
      </c>
      <c r="W17" s="159">
        <v>146.9</v>
      </c>
      <c r="X17" s="148" t="s">
        <v>25</v>
      </c>
    </row>
    <row r="18" spans="1:24" ht="98.25" customHeight="1">
      <c r="A18" s="107" t="s">
        <v>135</v>
      </c>
      <c r="B18" s="147" t="s">
        <v>24</v>
      </c>
      <c r="C18" s="49">
        <v>511.2</v>
      </c>
      <c r="D18" s="147"/>
      <c r="E18" s="147">
        <v>323</v>
      </c>
      <c r="F18" s="159"/>
      <c r="G18" s="159"/>
      <c r="H18" s="159" t="s">
        <v>24</v>
      </c>
      <c r="I18" s="49">
        <v>702.5</v>
      </c>
      <c r="J18" s="159" t="s">
        <v>24</v>
      </c>
      <c r="K18" s="49">
        <v>702.5</v>
      </c>
      <c r="L18" s="159"/>
      <c r="M18" s="159"/>
      <c r="N18" s="159" t="s">
        <v>24</v>
      </c>
      <c r="O18" s="159">
        <v>200</v>
      </c>
      <c r="P18" s="159" t="s">
        <v>24</v>
      </c>
      <c r="Q18" s="159">
        <v>200</v>
      </c>
      <c r="R18" s="147"/>
      <c r="S18" s="147"/>
      <c r="T18" s="72" t="s">
        <v>11</v>
      </c>
      <c r="U18" s="147">
        <v>588.6</v>
      </c>
      <c r="V18" s="72" t="s">
        <v>11</v>
      </c>
      <c r="W18" s="147">
        <v>588.6</v>
      </c>
      <c r="X18" s="148" t="s">
        <v>25</v>
      </c>
    </row>
    <row r="19" spans="1:24" ht="118.5" customHeight="1">
      <c r="A19" s="261" t="s">
        <v>145</v>
      </c>
      <c r="B19" s="147"/>
      <c r="C19" s="49">
        <v>13.2</v>
      </c>
      <c r="D19" s="147"/>
      <c r="E19" s="147">
        <v>99.8</v>
      </c>
      <c r="F19" s="159"/>
      <c r="G19" s="49"/>
      <c r="H19" s="159"/>
      <c r="I19" s="49"/>
      <c r="J19" s="159"/>
      <c r="K19" s="4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46" t="s">
        <v>27</v>
      </c>
    </row>
    <row r="20" spans="1:24" ht="101.25" customHeight="1">
      <c r="A20" s="261"/>
      <c r="B20" s="147"/>
      <c r="C20" s="23">
        <v>67.8</v>
      </c>
      <c r="D20" s="5"/>
      <c r="E20" s="5">
        <v>115.1</v>
      </c>
      <c r="F20" s="70"/>
      <c r="G20" s="23"/>
      <c r="H20" s="70" t="s">
        <v>11</v>
      </c>
      <c r="I20" s="23">
        <v>53.1</v>
      </c>
      <c r="J20" s="18" t="s">
        <v>11</v>
      </c>
      <c r="K20" s="23">
        <v>53.1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45" t="s">
        <v>25</v>
      </c>
    </row>
    <row r="21" spans="1:24" ht="101.25" customHeight="1">
      <c r="A21" s="107" t="s">
        <v>312</v>
      </c>
      <c r="B21" s="159"/>
      <c r="C21" s="49"/>
      <c r="D21" s="89"/>
      <c r="E21" s="89"/>
      <c r="F21" s="159"/>
      <c r="G21" s="49"/>
      <c r="H21" s="159"/>
      <c r="I21" s="72">
        <v>50</v>
      </c>
      <c r="J21" s="72" t="s">
        <v>24</v>
      </c>
      <c r="K21" s="72">
        <v>50</v>
      </c>
      <c r="L21" s="159"/>
      <c r="M21" s="159"/>
      <c r="N21" s="72" t="s">
        <v>11</v>
      </c>
      <c r="O21" s="72">
        <v>100</v>
      </c>
      <c r="P21" s="72" t="s">
        <v>11</v>
      </c>
      <c r="Q21" s="72">
        <v>100</v>
      </c>
      <c r="R21" s="159"/>
      <c r="S21" s="159"/>
      <c r="T21" s="159"/>
      <c r="U21" s="72"/>
      <c r="V21" s="72"/>
      <c r="W21" s="72"/>
      <c r="X21" s="148" t="s">
        <v>25</v>
      </c>
    </row>
    <row r="22" spans="1:25" ht="90" customHeight="1">
      <c r="A22" s="148" t="s">
        <v>201</v>
      </c>
      <c r="B22" s="72"/>
      <c r="C22" s="99"/>
      <c r="D22" s="5"/>
      <c r="E22" s="5"/>
      <c r="F22" s="72"/>
      <c r="G22" s="57"/>
      <c r="H22" s="72"/>
      <c r="I22" s="57">
        <v>20</v>
      </c>
      <c r="J22" s="72"/>
      <c r="K22" s="57">
        <v>20</v>
      </c>
      <c r="L22" s="159"/>
      <c r="M22" s="159"/>
      <c r="N22" s="147" t="s">
        <v>11</v>
      </c>
      <c r="O22" s="72">
        <v>80</v>
      </c>
      <c r="P22" s="147" t="s">
        <v>11</v>
      </c>
      <c r="Q22" s="159">
        <v>80</v>
      </c>
      <c r="R22" s="72"/>
      <c r="S22" s="159"/>
      <c r="T22" s="72"/>
      <c r="U22" s="72"/>
      <c r="V22" s="72"/>
      <c r="W22" s="159"/>
      <c r="X22" s="148" t="s">
        <v>25</v>
      </c>
      <c r="Y22" s="24"/>
    </row>
    <row r="23" spans="1:25" ht="66" customHeight="1">
      <c r="A23" s="148" t="s">
        <v>205</v>
      </c>
      <c r="B23" s="72"/>
      <c r="C23" s="99"/>
      <c r="D23" s="72"/>
      <c r="E23" s="57">
        <v>37</v>
      </c>
      <c r="F23" s="72"/>
      <c r="G23" s="57"/>
      <c r="H23" s="72"/>
      <c r="I23" s="57">
        <v>170</v>
      </c>
      <c r="J23" s="72"/>
      <c r="K23" s="57">
        <v>170</v>
      </c>
      <c r="L23" s="5"/>
      <c r="M23" s="5"/>
      <c r="N23" s="147"/>
      <c r="O23" s="72"/>
      <c r="P23" s="147"/>
      <c r="Q23" s="159"/>
      <c r="R23" s="159"/>
      <c r="S23" s="159"/>
      <c r="T23" s="147" t="s">
        <v>11</v>
      </c>
      <c r="U23" s="147">
        <v>330</v>
      </c>
      <c r="V23" s="147" t="s">
        <v>11</v>
      </c>
      <c r="W23" s="147">
        <v>330</v>
      </c>
      <c r="X23" s="148" t="s">
        <v>25</v>
      </c>
      <c r="Y23" s="24"/>
    </row>
    <row r="24" spans="1:24" ht="106.5" customHeight="1">
      <c r="A24" s="148" t="s">
        <v>261</v>
      </c>
      <c r="B24" s="72"/>
      <c r="C24" s="88"/>
      <c r="D24" s="72"/>
      <c r="E24" s="89"/>
      <c r="F24" s="72" t="s">
        <v>24</v>
      </c>
      <c r="G24" s="72">
        <v>104</v>
      </c>
      <c r="H24" s="72" t="s">
        <v>24</v>
      </c>
      <c r="I24" s="72">
        <v>104</v>
      </c>
      <c r="J24" s="72" t="s">
        <v>24</v>
      </c>
      <c r="K24" s="72">
        <v>104</v>
      </c>
      <c r="L24" s="159"/>
      <c r="M24" s="159"/>
      <c r="N24" s="147" t="s">
        <v>11</v>
      </c>
      <c r="O24" s="72">
        <v>750</v>
      </c>
      <c r="P24" s="147" t="s">
        <v>11</v>
      </c>
      <c r="Q24" s="159">
        <v>750</v>
      </c>
      <c r="R24" s="159"/>
      <c r="S24" s="159"/>
      <c r="T24" s="159"/>
      <c r="U24" s="72"/>
      <c r="V24" s="159"/>
      <c r="W24" s="159"/>
      <c r="X24" s="148" t="s">
        <v>25</v>
      </c>
    </row>
    <row r="25" spans="1:25" ht="150" customHeight="1">
      <c r="A25" s="203" t="s">
        <v>447</v>
      </c>
      <c r="B25" s="203"/>
      <c r="C25" s="203"/>
      <c r="D25" s="204"/>
      <c r="E25" s="204"/>
      <c r="F25" s="204"/>
      <c r="G25" s="204"/>
      <c r="H25" s="204"/>
      <c r="I25" s="204"/>
      <c r="J25" s="204"/>
      <c r="K25" s="204">
        <v>250</v>
      </c>
      <c r="L25" s="204"/>
      <c r="M25" s="204"/>
      <c r="N25" s="204"/>
      <c r="O25" s="204"/>
      <c r="P25" s="204" t="s">
        <v>11</v>
      </c>
      <c r="Q25" s="204">
        <v>260.7</v>
      </c>
      <c r="R25" s="204"/>
      <c r="S25" s="204"/>
      <c r="T25" s="204"/>
      <c r="U25" s="204"/>
      <c r="V25" s="204"/>
      <c r="W25" s="204"/>
      <c r="X25" s="196" t="s">
        <v>27</v>
      </c>
      <c r="Y25" s="41"/>
    </row>
    <row r="26" spans="1:25" ht="77.25" customHeight="1">
      <c r="A26" s="203" t="s">
        <v>473</v>
      </c>
      <c r="B26" s="203"/>
      <c r="C26" s="203"/>
      <c r="D26" s="204"/>
      <c r="E26" s="204"/>
      <c r="F26" s="204"/>
      <c r="G26" s="204"/>
      <c r="H26" s="204"/>
      <c r="I26" s="204"/>
      <c r="J26" s="204"/>
      <c r="K26" s="204">
        <v>100</v>
      </c>
      <c r="L26" s="204"/>
      <c r="M26" s="204"/>
      <c r="N26" s="204"/>
      <c r="O26" s="204"/>
      <c r="P26" s="204" t="s">
        <v>11</v>
      </c>
      <c r="Q26" s="204">
        <v>100.8</v>
      </c>
      <c r="R26" s="204"/>
      <c r="S26" s="204"/>
      <c r="T26" s="204"/>
      <c r="U26" s="204"/>
      <c r="V26" s="204"/>
      <c r="W26" s="204"/>
      <c r="X26" s="196" t="s">
        <v>27</v>
      </c>
      <c r="Y26" s="41"/>
    </row>
    <row r="27" spans="1:25" ht="83.25">
      <c r="A27" s="203" t="s">
        <v>448</v>
      </c>
      <c r="B27" s="203"/>
      <c r="C27" s="203"/>
      <c r="D27" s="204"/>
      <c r="E27" s="204"/>
      <c r="F27" s="204"/>
      <c r="G27" s="204"/>
      <c r="H27" s="204"/>
      <c r="I27" s="204"/>
      <c r="J27" s="204" t="s">
        <v>11</v>
      </c>
      <c r="K27" s="204">
        <v>439.9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196" t="s">
        <v>27</v>
      </c>
      <c r="Y27" s="41"/>
    </row>
    <row r="28" spans="1:25" ht="103.5" customHeight="1">
      <c r="A28" s="203" t="s">
        <v>449</v>
      </c>
      <c r="B28" s="203"/>
      <c r="C28" s="203"/>
      <c r="D28" s="204"/>
      <c r="E28" s="204"/>
      <c r="F28" s="204"/>
      <c r="G28" s="204"/>
      <c r="H28" s="204"/>
      <c r="I28" s="204"/>
      <c r="J28" s="204" t="s">
        <v>11</v>
      </c>
      <c r="K28" s="204">
        <v>75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196" t="s">
        <v>27</v>
      </c>
      <c r="Y28" s="41"/>
    </row>
  </sheetData>
  <sheetProtection/>
  <mergeCells count="20">
    <mergeCell ref="A1:X1"/>
    <mergeCell ref="F4:K4"/>
    <mergeCell ref="X4:X6"/>
    <mergeCell ref="L5:M5"/>
    <mergeCell ref="V5:W5"/>
    <mergeCell ref="L4:Q4"/>
    <mergeCell ref="U3:X3"/>
    <mergeCell ref="J5:K5"/>
    <mergeCell ref="N5:O5"/>
    <mergeCell ref="B4:C5"/>
    <mergeCell ref="E9:W9"/>
    <mergeCell ref="R5:S5"/>
    <mergeCell ref="A19:A20"/>
    <mergeCell ref="D4:E5"/>
    <mergeCell ref="R4:W4"/>
    <mergeCell ref="A4:A6"/>
    <mergeCell ref="T5:U5"/>
    <mergeCell ref="H5:I5"/>
    <mergeCell ref="P5:Q5"/>
    <mergeCell ref="F5:G5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46" zoomScaleNormal="50" zoomScaleSheetLayoutView="46" zoomScalePageLayoutView="0" workbookViewId="0" topLeftCell="A9">
      <selection activeCell="Z1" sqref="Z1:Z16384"/>
    </sheetView>
  </sheetViews>
  <sheetFormatPr defaultColWidth="9.140625" defaultRowHeight="12.75"/>
  <cols>
    <col min="1" max="1" width="38.8515625" style="20" customWidth="1"/>
    <col min="2" max="2" width="0.13671875" style="20" customWidth="1"/>
    <col min="3" max="3" width="15.28125" style="20" hidden="1" customWidth="1"/>
    <col min="4" max="4" width="13.8515625" style="19" customWidth="1"/>
    <col min="5" max="5" width="14.57421875" style="19" customWidth="1"/>
    <col min="6" max="6" width="14.7109375" style="19" customWidth="1"/>
    <col min="7" max="7" width="17.28125" style="19" customWidth="1"/>
    <col min="8" max="8" width="14.7109375" style="19" customWidth="1"/>
    <col min="9" max="9" width="15.00390625" style="19" customWidth="1"/>
    <col min="10" max="10" width="14.140625" style="19" customWidth="1"/>
    <col min="11" max="11" width="15.7109375" style="19" customWidth="1"/>
    <col min="12" max="12" width="11.140625" style="19" customWidth="1"/>
    <col min="13" max="13" width="14.00390625" style="19" customWidth="1"/>
    <col min="14" max="14" width="14.7109375" style="19" customWidth="1"/>
    <col min="15" max="15" width="15.57421875" style="19" customWidth="1"/>
    <col min="16" max="16" width="14.140625" style="19" customWidth="1"/>
    <col min="17" max="17" width="15.28125" style="19" customWidth="1"/>
    <col min="18" max="18" width="10.8515625" style="19" customWidth="1"/>
    <col min="19" max="19" width="14.8515625" style="19" customWidth="1"/>
    <col min="20" max="20" width="13.57421875" style="19" customWidth="1"/>
    <col min="21" max="21" width="14.421875" style="19" customWidth="1"/>
    <col min="22" max="22" width="15.00390625" style="19" customWidth="1"/>
    <col min="23" max="23" width="14.7109375" style="19" customWidth="1"/>
    <col min="24" max="24" width="24.00390625" style="20" customWidth="1"/>
    <col min="25" max="25" width="31.140625" style="20" hidden="1" customWidth="1"/>
    <col min="26" max="16384" width="9.140625" style="2" customWidth="1"/>
  </cols>
  <sheetData>
    <row r="1" spans="1:24" ht="27.75">
      <c r="A1" s="232" t="s">
        <v>22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90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</row>
    <row r="8" spans="1:24" ht="135">
      <c r="A8" s="10" t="s">
        <v>465</v>
      </c>
      <c r="B8" s="12"/>
      <c r="C8" s="13">
        <f>SUM(C11:C15)</f>
        <v>0</v>
      </c>
      <c r="D8" s="12"/>
      <c r="E8" s="13">
        <f aca="true" t="shared" si="0" ref="E8:W8">SUM(E11:E15)</f>
        <v>135</v>
      </c>
      <c r="F8" s="13"/>
      <c r="G8" s="13">
        <f t="shared" si="0"/>
        <v>0</v>
      </c>
      <c r="H8" s="13"/>
      <c r="I8" s="13">
        <f t="shared" si="0"/>
        <v>359.3</v>
      </c>
      <c r="J8" s="13"/>
      <c r="K8" s="13">
        <f t="shared" si="0"/>
        <v>509.3</v>
      </c>
      <c r="L8" s="13"/>
      <c r="M8" s="13">
        <f t="shared" si="0"/>
        <v>0</v>
      </c>
      <c r="N8" s="13"/>
      <c r="O8" s="13">
        <f t="shared" si="0"/>
        <v>0</v>
      </c>
      <c r="P8" s="13"/>
      <c r="Q8" s="13">
        <f t="shared" si="0"/>
        <v>200</v>
      </c>
      <c r="R8" s="13"/>
      <c r="S8" s="13">
        <f t="shared" si="0"/>
        <v>0</v>
      </c>
      <c r="T8" s="13"/>
      <c r="U8" s="13">
        <f t="shared" si="0"/>
        <v>200</v>
      </c>
      <c r="V8" s="13"/>
      <c r="W8" s="13">
        <f t="shared" si="0"/>
        <v>537.7</v>
      </c>
      <c r="X8" s="45"/>
    </row>
    <row r="9" spans="1:24" ht="27.75">
      <c r="A9" s="10" t="s">
        <v>227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45"/>
    </row>
    <row r="10" spans="1:24" ht="27.75">
      <c r="A10" s="14"/>
      <c r="B10" s="11"/>
      <c r="C10" s="15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5"/>
    </row>
    <row r="11" spans="1:24" ht="33.75" customHeight="1">
      <c r="A11" s="16" t="s">
        <v>7</v>
      </c>
      <c r="B11" s="12"/>
      <c r="C11" s="25">
        <f>SUMIF($X$16:$X$253,"Бюджет РФ",C$23:C$253)</f>
        <v>0</v>
      </c>
      <c r="D11" s="12"/>
      <c r="E11" s="13">
        <f>SUMIF($X$16:$X$253,"Бюджет РФ",E$16:E$253)</f>
        <v>0</v>
      </c>
      <c r="F11" s="13"/>
      <c r="G11" s="13">
        <f>SUMIF($X$16:$X$253,"Бюджет РФ",G$16:G$253)</f>
        <v>0</v>
      </c>
      <c r="H11" s="13"/>
      <c r="I11" s="13">
        <f>SUMIF($X$16:$X$253,"Бюджет РФ",I$16:I$253)</f>
        <v>0</v>
      </c>
      <c r="J11" s="13"/>
      <c r="K11" s="13">
        <f>SUMIF($X$16:$X$253,"Бюджет РФ",K$16:K$253)</f>
        <v>0</v>
      </c>
      <c r="L11" s="13"/>
      <c r="M11" s="13">
        <f>SUMIF($X$16:$X$253,"Бюджет РФ",M$16:M$253)</f>
        <v>0</v>
      </c>
      <c r="N11" s="13"/>
      <c r="O11" s="13">
        <f>SUMIF($X$16:$X$253,"Бюджет РФ",O$16:O$253)</f>
        <v>0</v>
      </c>
      <c r="P11" s="13"/>
      <c r="Q11" s="13">
        <f>SUMIF($X$16:$X$253,"Бюджет РФ",Q$16:Q$253)</f>
        <v>0</v>
      </c>
      <c r="R11" s="13"/>
      <c r="S11" s="13">
        <f>SUMIF($X$16:$X$253,"Бюджет РФ",S$16:S$253)</f>
        <v>0</v>
      </c>
      <c r="T11" s="13"/>
      <c r="U11" s="13">
        <f>SUMIF($X$16:$X$253,"Бюджет РФ",U$16:U$253)</f>
        <v>0</v>
      </c>
      <c r="V11" s="13"/>
      <c r="W11" s="13">
        <f>SUMIF($X$16:$X$253,"Бюджет РФ",W$16:W$253)</f>
        <v>0</v>
      </c>
      <c r="X11" s="16"/>
    </row>
    <row r="12" spans="1:24" ht="33.75" customHeight="1">
      <c r="A12" s="16" t="s">
        <v>5</v>
      </c>
      <c r="B12" s="12"/>
      <c r="C12" s="25">
        <f>SUMIF($X$16:$X$253,"Бюджет РБ",C$23:C$253)</f>
        <v>0</v>
      </c>
      <c r="D12" s="12"/>
      <c r="E12" s="13">
        <f>SUMIF($X$16:$X$253,"Бюджет РБ",E$16:E$253)</f>
        <v>135</v>
      </c>
      <c r="F12" s="13"/>
      <c r="G12" s="13">
        <f>SUMIF($X$16:$X$253,"Бюджет РБ",G$16:G$253)</f>
        <v>0</v>
      </c>
      <c r="H12" s="13"/>
      <c r="I12" s="13">
        <f>SUMIF($X$16:$X$253,"Бюджет РБ",I$16:I$253)</f>
        <v>359.3</v>
      </c>
      <c r="J12" s="13"/>
      <c r="K12" s="13">
        <f>SUMIF($X$16:$X$253,"Бюджет РБ",K$16:K$253)</f>
        <v>509.3</v>
      </c>
      <c r="L12" s="13"/>
      <c r="M12" s="13">
        <f>SUMIF($X$16:$X$253,"Бюджет РБ",M$16:M$253)</f>
        <v>0</v>
      </c>
      <c r="N12" s="13"/>
      <c r="O12" s="13">
        <f>SUMIF($X$16:$X$253,"Бюджет РБ",O$16:O$253)</f>
        <v>0</v>
      </c>
      <c r="P12" s="13"/>
      <c r="Q12" s="13">
        <f>SUMIF($X$16:$X$253,"Бюджет РБ",Q$16:Q$253)</f>
        <v>200</v>
      </c>
      <c r="R12" s="13"/>
      <c r="S12" s="13">
        <f>SUMIF($X$16:$X$253,"Бюджет РБ",S$16:S$253)</f>
        <v>0</v>
      </c>
      <c r="T12" s="13"/>
      <c r="U12" s="13">
        <f>SUMIF($X$16:$X$253,"Бюджет РБ",U$16:U$253)</f>
        <v>200</v>
      </c>
      <c r="V12" s="13"/>
      <c r="W12" s="13">
        <f>SUMIF($X$16:$X$253,"Бюджет РБ",W$16:W$253)</f>
        <v>537.7</v>
      </c>
      <c r="X12" s="16"/>
    </row>
    <row r="13" spans="1:24" ht="33.75" customHeight="1">
      <c r="A13" s="16" t="s">
        <v>6</v>
      </c>
      <c r="B13" s="12"/>
      <c r="C13" s="25">
        <f>SUMIF($X$16:$X$253,"Бюджет ГО",C$23:C$253)</f>
        <v>0</v>
      </c>
      <c r="D13" s="12"/>
      <c r="E13" s="13">
        <f>SUMIF($X$16:$X$253,"Бюджет ГО",E$16:E$253)</f>
        <v>0</v>
      </c>
      <c r="F13" s="13"/>
      <c r="G13" s="13">
        <f>SUMIF($X$16:$X$253,"Бюджет ГО",G$16:G$253)</f>
        <v>0</v>
      </c>
      <c r="H13" s="13"/>
      <c r="I13" s="13">
        <f>SUMIF($X$16:$X$253,"Бюджет ГО",I$16:I$253)</f>
        <v>0</v>
      </c>
      <c r="J13" s="13"/>
      <c r="K13" s="13">
        <f>SUMIF($X$16:$X$253,"Бюджет ГО",K$16:K$253)</f>
        <v>0</v>
      </c>
      <c r="L13" s="13"/>
      <c r="M13" s="13">
        <f>SUMIF($X$16:$X$253,"Бюджет ГО",M$16:M$253)</f>
        <v>0</v>
      </c>
      <c r="N13" s="13"/>
      <c r="O13" s="13">
        <f>SUMIF($X$16:$X$253,"Бюджет ГО",O$16:O$253)</f>
        <v>0</v>
      </c>
      <c r="P13" s="13"/>
      <c r="Q13" s="13">
        <f>SUMIF($X$16:$X$253,"Бюджет ГО",Q$16:Q$253)</f>
        <v>0</v>
      </c>
      <c r="R13" s="13"/>
      <c r="S13" s="13">
        <f>SUMIF($X$16:$X$253,"Бюджет ГО",S$16:S$253)</f>
        <v>0</v>
      </c>
      <c r="T13" s="13"/>
      <c r="U13" s="13">
        <f>SUMIF($X$16:$X$253,"Бюджет ГО",U$16:U$253)</f>
        <v>0</v>
      </c>
      <c r="V13" s="13"/>
      <c r="W13" s="13">
        <f>SUMIF($X$16:$X$253,"Бюджет ГО",W$16:W$253)</f>
        <v>0</v>
      </c>
      <c r="X13" s="16"/>
    </row>
    <row r="14" spans="1:24" ht="57.75" customHeight="1">
      <c r="A14" s="16" t="s">
        <v>209</v>
      </c>
      <c r="B14" s="12"/>
      <c r="C14" s="25">
        <f>SUMIF($X$16:$X$253,"Собств.",C$23:C$253)</f>
        <v>0</v>
      </c>
      <c r="D14" s="12"/>
      <c r="E14" s="13">
        <f>SUMIF($X$16:$X$253,"Собств.",E$16:E$253)</f>
        <v>0</v>
      </c>
      <c r="F14" s="13"/>
      <c r="G14" s="13">
        <f>SUMIF($X$16:$X$253,"Собств.",G$16:G$253)</f>
        <v>0</v>
      </c>
      <c r="H14" s="13"/>
      <c r="I14" s="13">
        <f>SUMIF($X$16:$X$253,"Собств.",I$16:I$253)</f>
        <v>0</v>
      </c>
      <c r="J14" s="13"/>
      <c r="K14" s="13">
        <f>SUMIF($X$16:$X$253,"Собств.",K$16:K$253)</f>
        <v>0</v>
      </c>
      <c r="L14" s="13"/>
      <c r="M14" s="13">
        <f>SUMIF($X$16:$X$253,"Собств.",M$16:M$253)</f>
        <v>0</v>
      </c>
      <c r="N14" s="13"/>
      <c r="O14" s="13">
        <f>SUMIF($X$16:$X$253,"Собств.",O$16:O$253)</f>
        <v>0</v>
      </c>
      <c r="P14" s="13"/>
      <c r="Q14" s="13">
        <f>SUMIF($X$16:$X$253,"Собств.",Q$16:Q$253)</f>
        <v>0</v>
      </c>
      <c r="R14" s="13"/>
      <c r="S14" s="13">
        <f>SUMIF($X$16:$X$253,"Собств.",S$16:S$253)</f>
        <v>0</v>
      </c>
      <c r="T14" s="13"/>
      <c r="U14" s="13">
        <f>SUMIF($X$16:$X$253,"Собств.",U$16:U$253)</f>
        <v>0</v>
      </c>
      <c r="V14" s="13"/>
      <c r="W14" s="13">
        <f>SUMIF($X$16:$X$253,"Собств.",W$16:W$253)</f>
        <v>0</v>
      </c>
      <c r="X14" s="16"/>
    </row>
    <row r="15" spans="1:24" ht="70.5" customHeight="1">
      <c r="A15" s="16" t="s">
        <v>210</v>
      </c>
      <c r="B15" s="12"/>
      <c r="C15" s="25">
        <f>SUMIF($X$16:$X$253,"Привлеч.",C$23:C$253)</f>
        <v>0</v>
      </c>
      <c r="D15" s="12"/>
      <c r="E15" s="13">
        <f>SUMIF($X$16:$X$253,"Привлеч.",E$16:E$253)</f>
        <v>0</v>
      </c>
      <c r="F15" s="13"/>
      <c r="G15" s="13">
        <f>SUMIF($X$16:$X$253,"Привлеч.",G$16:G$253)</f>
        <v>0</v>
      </c>
      <c r="H15" s="13"/>
      <c r="I15" s="13">
        <f>SUMIF($X$16:$X$253,"Привлеч.",I$16:I$253)</f>
        <v>0</v>
      </c>
      <c r="J15" s="13"/>
      <c r="K15" s="13">
        <f>SUMIF($X$16:$X$253,"Привлеч.",K$16:K$253)</f>
        <v>0</v>
      </c>
      <c r="L15" s="13"/>
      <c r="M15" s="13">
        <f>SUMIF($X$16:$X$253,"Привлеч.",M$16:M$253)</f>
        <v>0</v>
      </c>
      <c r="N15" s="13"/>
      <c r="O15" s="13">
        <f>SUMIF($X$16:$X$253,"Привлеч.",O$16:O$253)</f>
        <v>0</v>
      </c>
      <c r="P15" s="13"/>
      <c r="Q15" s="13">
        <f>SUMIF($X$16:$X$253,"Привлеч.",Q$16:Q$253)</f>
        <v>0</v>
      </c>
      <c r="R15" s="13"/>
      <c r="S15" s="13">
        <f>SUMIF($X$16:$X$253,"Привлеч.",S$16:S$253)</f>
        <v>0</v>
      </c>
      <c r="T15" s="13"/>
      <c r="U15" s="13">
        <f>SUMIF($X$16:$X$253,"Привлеч.",U$16:U$253)</f>
        <v>0</v>
      </c>
      <c r="V15" s="13"/>
      <c r="W15" s="13">
        <f>SUMIF($X$16:$X$253,"Привлеч.",W$16:W$253)</f>
        <v>0</v>
      </c>
      <c r="X15" s="16"/>
    </row>
    <row r="16" spans="1:25" ht="40.5" customHeight="1">
      <c r="A16" s="17" t="s">
        <v>23</v>
      </c>
      <c r="B16" s="39"/>
      <c r="C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61"/>
      <c r="Y16" s="268" t="s">
        <v>51</v>
      </c>
    </row>
    <row r="17" spans="1:25" ht="164.25" customHeight="1">
      <c r="A17" s="58" t="s">
        <v>262</v>
      </c>
      <c r="B17" s="150" t="s">
        <v>11</v>
      </c>
      <c r="C17" s="181">
        <v>100</v>
      </c>
      <c r="D17" s="147"/>
      <c r="E17" s="147">
        <v>100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59" t="s">
        <v>25</v>
      </c>
      <c r="Y17" s="268"/>
    </row>
    <row r="18" spans="1:26" ht="207" customHeight="1">
      <c r="A18" s="107" t="s">
        <v>157</v>
      </c>
      <c r="B18" s="147"/>
      <c r="C18" s="147"/>
      <c r="D18" s="147"/>
      <c r="E18" s="147">
        <v>10.7</v>
      </c>
      <c r="F18" s="147"/>
      <c r="G18" s="159"/>
      <c r="H18" s="159" t="s">
        <v>24</v>
      </c>
      <c r="I18" s="72">
        <v>189.3</v>
      </c>
      <c r="J18" s="159" t="s">
        <v>24</v>
      </c>
      <c r="K18" s="72">
        <v>189.3</v>
      </c>
      <c r="L18" s="159"/>
      <c r="M18" s="159"/>
      <c r="N18" s="159"/>
      <c r="O18" s="72"/>
      <c r="P18" s="72"/>
      <c r="Q18" s="72"/>
      <c r="R18" s="159"/>
      <c r="S18" s="159"/>
      <c r="T18" s="72" t="s">
        <v>24</v>
      </c>
      <c r="U18" s="72">
        <v>200</v>
      </c>
      <c r="V18" s="72" t="s">
        <v>24</v>
      </c>
      <c r="W18" s="72">
        <v>200</v>
      </c>
      <c r="X18" s="148" t="s">
        <v>25</v>
      </c>
      <c r="Y18" s="268"/>
      <c r="Z18" s="106"/>
    </row>
    <row r="19" spans="1:25" ht="157.5" customHeight="1">
      <c r="A19" s="48" t="s">
        <v>292</v>
      </c>
      <c r="B19" s="182" t="s">
        <v>35</v>
      </c>
      <c r="C19" s="182">
        <v>5</v>
      </c>
      <c r="D19" s="5"/>
      <c r="E19" s="147">
        <v>3.3</v>
      </c>
      <c r="F19" s="5"/>
      <c r="G19" s="112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48" t="s">
        <v>25</v>
      </c>
      <c r="Y19" s="42" t="s">
        <v>63</v>
      </c>
    </row>
    <row r="20" spans="1:24" ht="144.75" customHeight="1">
      <c r="A20" s="148" t="s">
        <v>439</v>
      </c>
      <c r="B20" s="159" t="s">
        <v>156</v>
      </c>
      <c r="C20" s="159">
        <v>90</v>
      </c>
      <c r="D20" s="5"/>
      <c r="E20" s="5"/>
      <c r="F20" s="159"/>
      <c r="G20" s="159"/>
      <c r="H20" s="159"/>
      <c r="I20" s="72"/>
      <c r="J20" s="72" t="s">
        <v>228</v>
      </c>
      <c r="K20" s="72">
        <v>150</v>
      </c>
      <c r="L20" s="159"/>
      <c r="M20" s="159"/>
      <c r="N20" s="159"/>
      <c r="O20" s="72"/>
      <c r="P20" s="72" t="s">
        <v>11</v>
      </c>
      <c r="Q20" s="72">
        <v>200</v>
      </c>
      <c r="R20" s="159"/>
      <c r="S20" s="159"/>
      <c r="T20" s="159"/>
      <c r="U20" s="72"/>
      <c r="V20" s="159"/>
      <c r="W20" s="159"/>
      <c r="X20" s="148" t="s">
        <v>25</v>
      </c>
    </row>
    <row r="21" spans="1:24" ht="120.75" customHeight="1">
      <c r="A21" s="58" t="s">
        <v>264</v>
      </c>
      <c r="B21" s="51"/>
      <c r="C21" s="51"/>
      <c r="D21" s="5"/>
      <c r="E21" s="5"/>
      <c r="F21" s="5"/>
      <c r="G21" s="5"/>
      <c r="H21" s="147" t="s">
        <v>24</v>
      </c>
      <c r="I21" s="147">
        <v>170</v>
      </c>
      <c r="J21" s="147" t="s">
        <v>24</v>
      </c>
      <c r="K21" s="147">
        <v>170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 t="s">
        <v>11</v>
      </c>
      <c r="W21" s="147">
        <v>337.7</v>
      </c>
      <c r="X21" s="148" t="s">
        <v>25</v>
      </c>
    </row>
    <row r="22" spans="1:24" ht="192" customHeight="1">
      <c r="A22" s="58" t="s">
        <v>367</v>
      </c>
      <c r="B22" s="51"/>
      <c r="C22" s="150">
        <v>66.5</v>
      </c>
      <c r="D22" s="147"/>
      <c r="E22" s="147">
        <v>21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8" t="s">
        <v>25</v>
      </c>
    </row>
    <row r="23" spans="1:24" ht="5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</sheetData>
  <sheetProtection/>
  <mergeCells count="19">
    <mergeCell ref="L4:Q4"/>
    <mergeCell ref="N5:O5"/>
    <mergeCell ref="R4:W4"/>
    <mergeCell ref="A1:X1"/>
    <mergeCell ref="A4:A6"/>
    <mergeCell ref="B4:C5"/>
    <mergeCell ref="D4:E5"/>
    <mergeCell ref="F4:K4"/>
    <mergeCell ref="F5:G5"/>
    <mergeCell ref="X4:X6"/>
    <mergeCell ref="P5:Q5"/>
    <mergeCell ref="T5:U5"/>
    <mergeCell ref="L5:M5"/>
    <mergeCell ref="Y16:Y18"/>
    <mergeCell ref="H5:I5"/>
    <mergeCell ref="V5:W5"/>
    <mergeCell ref="E9:W9"/>
    <mergeCell ref="J5:K5"/>
    <mergeCell ref="R5:S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42" zoomScaleNormal="50" zoomScaleSheetLayoutView="42" zoomScalePageLayoutView="0" workbookViewId="0" topLeftCell="A1">
      <selection activeCell="Y1" sqref="Y1:Y16384"/>
    </sheetView>
  </sheetViews>
  <sheetFormatPr defaultColWidth="9.140625" defaultRowHeight="12.75"/>
  <cols>
    <col min="1" max="1" width="39.00390625" style="20" customWidth="1"/>
    <col min="2" max="2" width="0.5625" style="20" hidden="1" customWidth="1"/>
    <col min="3" max="3" width="16.7109375" style="20" hidden="1" customWidth="1"/>
    <col min="4" max="4" width="13.57421875" style="19" customWidth="1"/>
    <col min="5" max="5" width="14.57421875" style="19" customWidth="1"/>
    <col min="6" max="6" width="14.7109375" style="19" customWidth="1"/>
    <col min="7" max="7" width="17.28125" style="19" customWidth="1"/>
    <col min="8" max="8" width="14.7109375" style="19" customWidth="1"/>
    <col min="9" max="9" width="15.00390625" style="19" customWidth="1"/>
    <col min="10" max="10" width="14.140625" style="19" customWidth="1"/>
    <col min="11" max="11" width="14.7109375" style="19" customWidth="1"/>
    <col min="12" max="12" width="11.140625" style="19" customWidth="1"/>
    <col min="13" max="13" width="13.7109375" style="19" customWidth="1"/>
    <col min="14" max="15" width="14.00390625" style="19" customWidth="1"/>
    <col min="16" max="16" width="15.421875" style="19" customWidth="1"/>
    <col min="17" max="17" width="14.00390625" style="19" customWidth="1"/>
    <col min="18" max="18" width="10.8515625" style="19" customWidth="1"/>
    <col min="19" max="19" width="14.8515625" style="19" customWidth="1"/>
    <col min="20" max="20" width="15.57421875" style="19" customWidth="1"/>
    <col min="21" max="21" width="14.421875" style="19" customWidth="1"/>
    <col min="22" max="22" width="15.57421875" style="19" customWidth="1"/>
    <col min="23" max="23" width="14.7109375" style="19" customWidth="1"/>
    <col min="24" max="24" width="24.00390625" style="20" customWidth="1"/>
    <col min="25" max="25" width="31.140625" style="20" customWidth="1"/>
    <col min="26" max="16384" width="9.140625" style="2" customWidth="1"/>
  </cols>
  <sheetData>
    <row r="1" spans="1:24" ht="27.75">
      <c r="A1" s="232" t="s">
        <v>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93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135">
      <c r="A8" s="10" t="s">
        <v>465</v>
      </c>
      <c r="B8" s="12"/>
      <c r="C8" s="13">
        <f>SUM(C11:C15)</f>
        <v>0</v>
      </c>
      <c r="D8" s="12"/>
      <c r="E8" s="13">
        <f aca="true" t="shared" si="0" ref="E8:W8">SUM(E11:E15)</f>
        <v>0</v>
      </c>
      <c r="F8" s="13"/>
      <c r="G8" s="13">
        <f t="shared" si="0"/>
        <v>0</v>
      </c>
      <c r="H8" s="13"/>
      <c r="I8" s="13">
        <f t="shared" si="0"/>
        <v>80</v>
      </c>
      <c r="J8" s="13"/>
      <c r="K8" s="13">
        <f t="shared" si="0"/>
        <v>80</v>
      </c>
      <c r="L8" s="13"/>
      <c r="M8" s="13">
        <f t="shared" si="0"/>
        <v>0</v>
      </c>
      <c r="N8" s="13"/>
      <c r="O8" s="13">
        <f t="shared" si="0"/>
        <v>0</v>
      </c>
      <c r="P8" s="13"/>
      <c r="Q8" s="13">
        <f t="shared" si="0"/>
        <v>0</v>
      </c>
      <c r="R8" s="13"/>
      <c r="S8" s="13">
        <f t="shared" si="0"/>
        <v>0</v>
      </c>
      <c r="T8" s="13"/>
      <c r="U8" s="13">
        <f t="shared" si="0"/>
        <v>80</v>
      </c>
      <c r="V8" s="13"/>
      <c r="W8" s="25">
        <f t="shared" si="0"/>
        <v>133.5</v>
      </c>
      <c r="X8" s="11"/>
    </row>
    <row r="9" spans="1:24" ht="54" customHeight="1">
      <c r="A9" s="10" t="s">
        <v>227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1"/>
    </row>
    <row r="10" spans="1:24" ht="27.75">
      <c r="A10" s="14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1"/>
    </row>
    <row r="11" spans="1:24" ht="33.75" customHeight="1">
      <c r="A11" s="16" t="s">
        <v>7</v>
      </c>
      <c r="B11" s="12"/>
      <c r="C11" s="13">
        <f>SUMIF($X$16:$X$254,"Бюджет РФ",C$16:C$254)</f>
        <v>0</v>
      </c>
      <c r="D11" s="12"/>
      <c r="E11" s="13">
        <f>SUMIF($X$16:$X$254,"Бюджет РФ",E$16:E$254)</f>
        <v>0</v>
      </c>
      <c r="F11" s="13"/>
      <c r="G11" s="13">
        <f>SUMIF($X$16:$X$254,"Бюджет РФ",G$16:G$254)</f>
        <v>0</v>
      </c>
      <c r="H11" s="13"/>
      <c r="I11" s="13">
        <f>SUMIF($X$16:$X$254,"Бюджет РФ",I$16:I$254)</f>
        <v>0</v>
      </c>
      <c r="J11" s="13"/>
      <c r="K11" s="13">
        <f>SUMIF($X$16:$X$254,"Бюджет РФ",K$16:K$254)</f>
        <v>0</v>
      </c>
      <c r="L11" s="13"/>
      <c r="M11" s="13">
        <f>SUMIF($X$16:$X$254,"Бюджет РФ",M$16:M$254)</f>
        <v>0</v>
      </c>
      <c r="N11" s="13"/>
      <c r="O11" s="13">
        <f>SUMIF($X$16:$X$254,"Бюджет РФ",O$16:O$254)</f>
        <v>0</v>
      </c>
      <c r="P11" s="13"/>
      <c r="Q11" s="13">
        <f>SUMIF($X$16:$X$254,"Бюджет РФ",Q$16:Q$254)</f>
        <v>0</v>
      </c>
      <c r="R11" s="13"/>
      <c r="S11" s="13">
        <f>SUMIF($X$16:$X$254,"Бюджет РФ",S$16:S$254)</f>
        <v>0</v>
      </c>
      <c r="T11" s="13"/>
      <c r="U11" s="13">
        <f>SUMIF($X$16:$X$254,"Бюджет РФ",U$16:U$254)</f>
        <v>0</v>
      </c>
      <c r="V11" s="13"/>
      <c r="W11" s="13">
        <f>SUMIF($X$16:$X$254,"Бюджет РФ",W$16:W$254)</f>
        <v>0</v>
      </c>
      <c r="X11" s="12"/>
    </row>
    <row r="12" spans="1:24" ht="33.75" customHeight="1">
      <c r="A12" s="16" t="s">
        <v>5</v>
      </c>
      <c r="B12" s="12"/>
      <c r="C12" s="13">
        <f>SUMIF($X$16:$X$254,"Бюджет РБ",C$16:C$254)</f>
        <v>0</v>
      </c>
      <c r="D12" s="12"/>
      <c r="E12" s="13">
        <f>SUMIF($X$16:$X$254,"Бюджет РБ",E$16:E$254)</f>
        <v>0</v>
      </c>
      <c r="F12" s="13"/>
      <c r="G12" s="13">
        <f>SUMIF($X$16:$X$254,"Бюджет РБ",G$16:G$254)</f>
        <v>0</v>
      </c>
      <c r="H12" s="13"/>
      <c r="I12" s="13">
        <f>SUMIF($X$16:$X$254,"Бюджет РБ",I$16:I$254)</f>
        <v>80</v>
      </c>
      <c r="J12" s="13"/>
      <c r="K12" s="13">
        <f>SUMIF($X$16:$X$254,"Бюджет РБ",K$16:K$254)</f>
        <v>80</v>
      </c>
      <c r="L12" s="13"/>
      <c r="M12" s="13">
        <f>SUMIF($X$16:$X$254,"Бюджет РБ",M$16:M$254)</f>
        <v>0</v>
      </c>
      <c r="N12" s="13"/>
      <c r="O12" s="13">
        <f>SUMIF($X$16:$X$254,"Бюджет РБ",O$16:O$254)</f>
        <v>0</v>
      </c>
      <c r="P12" s="13"/>
      <c r="Q12" s="13">
        <f>SUMIF($X$16:$X$254,"Бюджет РБ",Q$16:Q$254)</f>
        <v>0</v>
      </c>
      <c r="R12" s="13"/>
      <c r="S12" s="13">
        <f>SUMIF($X$16:$X$254,"Бюджет РБ",S$16:S$254)</f>
        <v>0</v>
      </c>
      <c r="T12" s="13"/>
      <c r="U12" s="13">
        <f>SUMIF($X$16:$X$254,"Бюджет РБ",U$16:U$254)</f>
        <v>80</v>
      </c>
      <c r="V12" s="13"/>
      <c r="W12" s="13">
        <f>SUMIF($X$16:$X$254,"Бюджет РБ",W$16:W$254)</f>
        <v>133.5</v>
      </c>
      <c r="X12" s="12"/>
    </row>
    <row r="13" spans="1:24" ht="33.75" customHeight="1">
      <c r="A13" s="16" t="s">
        <v>6</v>
      </c>
      <c r="B13" s="12"/>
      <c r="C13" s="13">
        <f>SUMIF($X$16:$X$254,"Бюджет ГО",C$16:C$254)</f>
        <v>0</v>
      </c>
      <c r="D13" s="12"/>
      <c r="E13" s="13">
        <f>SUMIF($X$16:$X$254,"Бюджет ГО",E$16:E$254)</f>
        <v>0</v>
      </c>
      <c r="F13" s="13"/>
      <c r="G13" s="13">
        <f>SUMIF($X$16:$X$254,"Бюджет ГО",G$16:G$254)</f>
        <v>0</v>
      </c>
      <c r="H13" s="13"/>
      <c r="I13" s="13">
        <f>SUMIF($X$16:$X$254,"Бюджет ГО",I$16:I$254)</f>
        <v>0</v>
      </c>
      <c r="J13" s="13"/>
      <c r="K13" s="13">
        <f>SUMIF($X$16:$X$254,"Бюджет ГО",K$16:K$254)</f>
        <v>0</v>
      </c>
      <c r="L13" s="13"/>
      <c r="M13" s="13">
        <f>SUMIF($X$16:$X$254,"Бюджет ГО",M$16:M$254)</f>
        <v>0</v>
      </c>
      <c r="N13" s="13"/>
      <c r="O13" s="13">
        <f>SUMIF($X$16:$X$254,"Бюджет ГО",O$16:O$254)</f>
        <v>0</v>
      </c>
      <c r="P13" s="13"/>
      <c r="Q13" s="13">
        <f>SUMIF($X$16:$X$254,"Бюджет ГО",Q$16:Q$254)</f>
        <v>0</v>
      </c>
      <c r="R13" s="13"/>
      <c r="S13" s="13">
        <f>SUMIF($X$16:$X$254,"Бюджет ГО",S$16:S$254)</f>
        <v>0</v>
      </c>
      <c r="T13" s="13"/>
      <c r="U13" s="13">
        <f>SUMIF($X$16:$X$254,"Бюджет ГО",U$16:U$254)</f>
        <v>0</v>
      </c>
      <c r="V13" s="13"/>
      <c r="W13" s="13">
        <f>SUMIF($X$16:$X$254,"Бюджет ГО",W$16:W$254)</f>
        <v>0</v>
      </c>
      <c r="X13" s="12"/>
    </row>
    <row r="14" spans="1:24" ht="57.75" customHeight="1">
      <c r="A14" s="16" t="s">
        <v>209</v>
      </c>
      <c r="B14" s="12"/>
      <c r="C14" s="13">
        <f>SUMIF($X$16:$X$254,"Собств.",C$16:C$254)</f>
        <v>0</v>
      </c>
      <c r="D14" s="12"/>
      <c r="E14" s="13">
        <f>SUMIF($X$16:$X$254,"Собств.",E$16:E$254)</f>
        <v>0</v>
      </c>
      <c r="F14" s="13"/>
      <c r="G14" s="13">
        <f>SUMIF($X$16:$X$254,"Собств.",G$16:G$254)</f>
        <v>0</v>
      </c>
      <c r="H14" s="13"/>
      <c r="I14" s="13">
        <f>SUMIF($X$16:$X$254,"Собств.",I$16:I$254)</f>
        <v>0</v>
      </c>
      <c r="J14" s="13"/>
      <c r="K14" s="13">
        <f>SUMIF($X$16:$X$254,"Собств.",K$16:K$254)</f>
        <v>0</v>
      </c>
      <c r="L14" s="13"/>
      <c r="M14" s="13">
        <f>SUMIF($X$16:$X$254,"Собств.",M$16:M$254)</f>
        <v>0</v>
      </c>
      <c r="N14" s="13"/>
      <c r="O14" s="13">
        <f>SUMIF($X$16:$X$254,"Собств.",O$16:O$254)</f>
        <v>0</v>
      </c>
      <c r="P14" s="13"/>
      <c r="Q14" s="13">
        <f>SUMIF($X$16:$X$254,"Собств.",Q$16:Q$254)</f>
        <v>0</v>
      </c>
      <c r="R14" s="13"/>
      <c r="S14" s="13">
        <f>SUMIF($X$16:$X$254,"Собств.",S$16:S$254)</f>
        <v>0</v>
      </c>
      <c r="T14" s="13"/>
      <c r="U14" s="13">
        <f>SUMIF($X$16:$X$254,"Собств.",U$16:U$254)</f>
        <v>0</v>
      </c>
      <c r="V14" s="13"/>
      <c r="W14" s="13">
        <f>SUMIF($X$16:$X$254,"Собств.",W$16:W$254)</f>
        <v>0</v>
      </c>
      <c r="X14" s="12"/>
    </row>
    <row r="15" spans="1:24" ht="76.5" customHeight="1">
      <c r="A15" s="16" t="s">
        <v>210</v>
      </c>
      <c r="B15" s="12"/>
      <c r="C15" s="13">
        <f>SUMIF($X$16:$X$254,"Привлеч.",C$16:C$254)</f>
        <v>0</v>
      </c>
      <c r="D15" s="12"/>
      <c r="E15" s="13">
        <f>SUMIF($X$16:$X$254,"Привлеч.",E$16:E$254)</f>
        <v>0</v>
      </c>
      <c r="F15" s="13"/>
      <c r="G15" s="13">
        <f>SUMIF($X$16:$X$254,"Привлеч.",G$16:G$254)</f>
        <v>0</v>
      </c>
      <c r="H15" s="13"/>
      <c r="I15" s="13">
        <f>SUMIF($X$16:$X$254,"Привлеч.",I$16:I$254)</f>
        <v>0</v>
      </c>
      <c r="J15" s="13"/>
      <c r="K15" s="13">
        <f>SUMIF($X$16:$X$254,"Привлеч.",K$16:K$254)</f>
        <v>0</v>
      </c>
      <c r="L15" s="13"/>
      <c r="M15" s="13">
        <f>SUMIF($X$16:$X$254,"Привлеч.",M$16:M$254)</f>
        <v>0</v>
      </c>
      <c r="N15" s="13"/>
      <c r="O15" s="13">
        <f>SUMIF($X$16:$X$254,"Привлеч.",O$16:O$254)</f>
        <v>0</v>
      </c>
      <c r="P15" s="13"/>
      <c r="Q15" s="13">
        <f>SUMIF($X$16:$X$254,"Привлеч.",Q$16:Q$254)</f>
        <v>0</v>
      </c>
      <c r="R15" s="13"/>
      <c r="S15" s="13">
        <f>SUMIF($X$16:$X$254,"Привлеч.",S$16:S$254)</f>
        <v>0</v>
      </c>
      <c r="T15" s="13"/>
      <c r="U15" s="13">
        <f>SUMIF($X$16:$X$254,"Привлеч.",U$16:U$254)</f>
        <v>0</v>
      </c>
      <c r="V15" s="13"/>
      <c r="W15" s="13">
        <f>SUMIF($X$16:$X$254,"Привлеч.",W$16:W$254)</f>
        <v>0</v>
      </c>
      <c r="X15" s="12"/>
    </row>
    <row r="16" spans="1:24" ht="246" customHeight="1">
      <c r="A16" s="86" t="s">
        <v>265</v>
      </c>
      <c r="B16" s="70"/>
      <c r="C16" s="70"/>
      <c r="D16" s="84"/>
      <c r="E16" s="84"/>
      <c r="F16" s="5"/>
      <c r="G16" s="5"/>
      <c r="H16" s="159" t="s">
        <v>24</v>
      </c>
      <c r="I16" s="84">
        <v>80</v>
      </c>
      <c r="J16" s="159" t="s">
        <v>24</v>
      </c>
      <c r="K16" s="84">
        <v>80</v>
      </c>
      <c r="L16" s="84"/>
      <c r="M16" s="84"/>
      <c r="N16" s="84"/>
      <c r="O16" s="84"/>
      <c r="P16" s="84"/>
      <c r="Q16" s="84"/>
      <c r="R16" s="84"/>
      <c r="S16" s="84"/>
      <c r="T16" s="84" t="s">
        <v>24</v>
      </c>
      <c r="U16" s="84">
        <v>80</v>
      </c>
      <c r="V16" s="116" t="s">
        <v>11</v>
      </c>
      <c r="W16" s="49">
        <v>133.5</v>
      </c>
      <c r="X16" s="84" t="s">
        <v>25</v>
      </c>
    </row>
  </sheetData>
  <sheetProtection/>
  <mergeCells count="18">
    <mergeCell ref="A1:X1"/>
    <mergeCell ref="E9:W9"/>
    <mergeCell ref="A4:A6"/>
    <mergeCell ref="B4:C5"/>
    <mergeCell ref="D4:E5"/>
    <mergeCell ref="F4:K4"/>
    <mergeCell ref="L4:Q4"/>
    <mergeCell ref="R4:W4"/>
    <mergeCell ref="X4:X6"/>
    <mergeCell ref="F5:G5"/>
    <mergeCell ref="T5:U5"/>
    <mergeCell ref="V5:W5"/>
    <mergeCell ref="H5:I5"/>
    <mergeCell ref="J5:K5"/>
    <mergeCell ref="L5:M5"/>
    <mergeCell ref="N5:O5"/>
    <mergeCell ref="P5:Q5"/>
    <mergeCell ref="R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5"/>
  <sheetViews>
    <sheetView view="pageBreakPreview" zoomScale="43" zoomScaleNormal="40" zoomScaleSheetLayoutView="43" zoomScalePageLayoutView="0" workbookViewId="0" topLeftCell="A1">
      <pane ySplit="6" topLeftCell="A70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44.140625" style="20" customWidth="1"/>
    <col min="2" max="2" width="14.7109375" style="20" hidden="1" customWidth="1"/>
    <col min="3" max="3" width="19.140625" style="20" hidden="1" customWidth="1"/>
    <col min="4" max="4" width="15.421875" style="19" customWidth="1"/>
    <col min="5" max="5" width="17.28125" style="19" customWidth="1"/>
    <col min="6" max="6" width="14.7109375" style="19" customWidth="1"/>
    <col min="7" max="7" width="17.28125" style="19" customWidth="1"/>
    <col min="8" max="8" width="14.7109375" style="19" customWidth="1"/>
    <col min="9" max="9" width="16.7109375" style="19" customWidth="1"/>
    <col min="10" max="10" width="14.140625" style="19" customWidth="1"/>
    <col min="11" max="11" width="16.7109375" style="19" customWidth="1"/>
    <col min="12" max="12" width="14.7109375" style="19" customWidth="1"/>
    <col min="13" max="13" width="16.00390625" style="19" customWidth="1"/>
    <col min="14" max="14" width="14.28125" style="19" customWidth="1"/>
    <col min="15" max="15" width="16.00390625" style="19" customWidth="1"/>
    <col min="16" max="16" width="14.7109375" style="19" customWidth="1"/>
    <col min="17" max="17" width="16.28125" style="19" customWidth="1"/>
    <col min="18" max="18" width="14.421875" style="19" customWidth="1"/>
    <col min="19" max="19" width="16.140625" style="19" customWidth="1"/>
    <col min="20" max="20" width="15.28125" style="19" customWidth="1"/>
    <col min="21" max="21" width="16.140625" style="19" customWidth="1"/>
    <col min="22" max="22" width="16.57421875" style="19" customWidth="1"/>
    <col min="23" max="23" width="18.421875" style="19" customWidth="1"/>
    <col min="24" max="24" width="24.00390625" style="20" customWidth="1"/>
    <col min="25" max="25" width="31.140625" style="20" customWidth="1"/>
    <col min="26" max="16384" width="9.140625" style="2" customWidth="1"/>
  </cols>
  <sheetData>
    <row r="1" spans="1:24" ht="27.75">
      <c r="A1" s="232" t="s">
        <v>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110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1"/>
    </row>
    <row r="3" spans="1:24" ht="28.5" thickBot="1">
      <c r="A3" s="110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55.5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111"/>
      <c r="B7" s="110"/>
      <c r="C7" s="11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135">
      <c r="A8" s="10" t="s">
        <v>465</v>
      </c>
      <c r="B8" s="12"/>
      <c r="C8" s="13">
        <f>SUM(C11:C15)</f>
        <v>3539.9</v>
      </c>
      <c r="D8" s="12"/>
      <c r="E8" s="13">
        <f aca="true" t="shared" si="0" ref="E8:W8">SUM(E11:E15)</f>
        <v>3292.1</v>
      </c>
      <c r="F8" s="13"/>
      <c r="G8" s="13">
        <f t="shared" si="0"/>
        <v>2596.8</v>
      </c>
      <c r="H8" s="13"/>
      <c r="I8" s="13">
        <f t="shared" si="0"/>
        <v>2678.9</v>
      </c>
      <c r="J8" s="13"/>
      <c r="K8" s="13">
        <f t="shared" si="0"/>
        <v>2805.2999999999997</v>
      </c>
      <c r="L8" s="13"/>
      <c r="M8" s="13">
        <f t="shared" si="0"/>
        <v>2384.4</v>
      </c>
      <c r="N8" s="13"/>
      <c r="O8" s="13">
        <f t="shared" si="0"/>
        <v>2391.5</v>
      </c>
      <c r="P8" s="13"/>
      <c r="Q8" s="13">
        <f t="shared" si="0"/>
        <v>2313.5</v>
      </c>
      <c r="R8" s="13"/>
      <c r="S8" s="13">
        <f t="shared" si="0"/>
        <v>1561.6</v>
      </c>
      <c r="T8" s="13"/>
      <c r="U8" s="13">
        <f t="shared" si="0"/>
        <v>1590.8</v>
      </c>
      <c r="V8" s="13"/>
      <c r="W8" s="13">
        <f t="shared" si="0"/>
        <v>1607.6</v>
      </c>
      <c r="X8" s="70"/>
    </row>
    <row r="9" spans="1:24" ht="27.75">
      <c r="A9" s="10" t="s">
        <v>227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70"/>
    </row>
    <row r="10" spans="1:24" ht="27.75">
      <c r="A10" s="69"/>
      <c r="B10" s="70"/>
      <c r="C10" s="70"/>
      <c r="D10" s="7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0"/>
    </row>
    <row r="11" spans="1:24" ht="33.75" customHeight="1">
      <c r="A11" s="16" t="s">
        <v>7</v>
      </c>
      <c r="B11" s="12"/>
      <c r="C11" s="13">
        <f>SUMIF($X$16:$X$290,"Бюджет РФ",C$16:C$290)</f>
        <v>0</v>
      </c>
      <c r="D11" s="12"/>
      <c r="E11" s="13">
        <f>SUMIF($X$16:$X$290,"Бюджет РФ",E$16:E$290)</f>
        <v>0</v>
      </c>
      <c r="F11" s="13"/>
      <c r="G11" s="13">
        <f>SUMIF($X$16:$X$290,"Бюджет РФ",G$16:G$290)</f>
        <v>0</v>
      </c>
      <c r="H11" s="13"/>
      <c r="I11" s="13">
        <f>SUMIF($X$16:$X$290,"Бюджет РФ",I$16:I$290)</f>
        <v>0</v>
      </c>
      <c r="J11" s="13"/>
      <c r="K11" s="13">
        <f>SUMIF($X$16:$X$290,"Бюджет РФ",K$16:K$290)</f>
        <v>0</v>
      </c>
      <c r="L11" s="13"/>
      <c r="M11" s="13">
        <f>SUMIF($X$16:$X$290,"Бюджет РФ",M$16:M$290)</f>
        <v>0</v>
      </c>
      <c r="N11" s="13"/>
      <c r="O11" s="13">
        <f>SUMIF($X$16:$X$290,"Бюджет РФ",O$16:O$290)</f>
        <v>0</v>
      </c>
      <c r="P11" s="13"/>
      <c r="Q11" s="13">
        <f>SUMIF($X$16:$X$290,"Бюджет РФ",Q$16:Q$290)</f>
        <v>0</v>
      </c>
      <c r="R11" s="13"/>
      <c r="S11" s="13">
        <f>SUMIF($X$16:$X$290,"Бюджет РФ",S$16:S$290)</f>
        <v>0</v>
      </c>
      <c r="T11" s="13"/>
      <c r="U11" s="13">
        <f>SUMIF($X$16:$X$290,"Бюджет РФ",U$16:U$290)</f>
        <v>0</v>
      </c>
      <c r="V11" s="13"/>
      <c r="W11" s="13">
        <f>SUMIF($X$16:$X$290,"Бюджет РФ",W$16:W$290)</f>
        <v>0</v>
      </c>
      <c r="X11" s="12"/>
    </row>
    <row r="12" spans="1:24" ht="33.75" customHeight="1">
      <c r="A12" s="16" t="s">
        <v>5</v>
      </c>
      <c r="B12" s="12"/>
      <c r="C12" s="13">
        <f>SUMIF($X$16:$X$290,"Бюджет РБ",C$16:C$290)</f>
        <v>0</v>
      </c>
      <c r="D12" s="12"/>
      <c r="E12" s="13">
        <f>SUMIF($X$16:$X$290,"Бюджет РБ",E$16:E$290)</f>
        <v>0</v>
      </c>
      <c r="F12" s="13"/>
      <c r="G12" s="13">
        <f>SUMIF($X$16:$X$290,"Бюджет РБ",G$16:G$290)</f>
        <v>0</v>
      </c>
      <c r="H12" s="13"/>
      <c r="I12" s="13">
        <f>SUMIF($X$16:$X$290,"Бюджет РБ",I$16:I$290)</f>
        <v>0</v>
      </c>
      <c r="J12" s="13"/>
      <c r="K12" s="13">
        <f>SUMIF($X$16:$X$290,"Бюджет РБ",K$16:K$290)</f>
        <v>0</v>
      </c>
      <c r="L12" s="13"/>
      <c r="M12" s="13">
        <f>SUMIF($X$16:$X$290,"Бюджет РБ",M$16:M$290)</f>
        <v>0</v>
      </c>
      <c r="N12" s="13"/>
      <c r="O12" s="13">
        <f>SUMIF($X$16:$X$290,"Бюджет РБ",O$16:O$290)</f>
        <v>0</v>
      </c>
      <c r="P12" s="13"/>
      <c r="Q12" s="13">
        <f>SUMIF($X$16:$X$290,"Бюджет РБ",Q$16:Q$290)</f>
        <v>0</v>
      </c>
      <c r="R12" s="13"/>
      <c r="S12" s="13">
        <f>SUMIF($X$16:$X$290,"Бюджет РБ",S$16:S$290)</f>
        <v>0</v>
      </c>
      <c r="T12" s="13"/>
      <c r="U12" s="13">
        <f>SUMIF($X$16:$X$290,"Бюджет РБ",U$16:U$290)</f>
        <v>0</v>
      </c>
      <c r="V12" s="13"/>
      <c r="W12" s="13">
        <f>SUMIF($X$16:$X$290,"Бюджет РБ",W$16:W$290)</f>
        <v>0</v>
      </c>
      <c r="X12" s="12"/>
    </row>
    <row r="13" spans="1:24" ht="33.75" customHeight="1">
      <c r="A13" s="16" t="s">
        <v>6</v>
      </c>
      <c r="B13" s="12"/>
      <c r="C13" s="13">
        <f>SUMIF($X$16:$X$290,"Бюджет ГО",C$16:C$290)</f>
        <v>0</v>
      </c>
      <c r="D13" s="12"/>
      <c r="E13" s="13">
        <f>SUMIF($X$16:$X$290,"Бюджет ГО",E$16:E$290)</f>
        <v>0</v>
      </c>
      <c r="F13" s="13"/>
      <c r="G13" s="13">
        <f>SUMIF($X$16:$X$290,"Бюджет ГО",G$16:G$290)</f>
        <v>0</v>
      </c>
      <c r="H13" s="13"/>
      <c r="I13" s="13">
        <f>SUMIF($X$16:$X$290,"Бюджет ГО",I$16:I$290)</f>
        <v>0</v>
      </c>
      <c r="J13" s="13"/>
      <c r="K13" s="13">
        <f>SUMIF($X$16:$X$290,"Бюджет ГО",K$16:K$290)</f>
        <v>0</v>
      </c>
      <c r="L13" s="13"/>
      <c r="M13" s="13">
        <f>SUMIF($X$16:$X$290,"Бюджет ГО",M$16:M$290)</f>
        <v>0</v>
      </c>
      <c r="N13" s="13"/>
      <c r="O13" s="13">
        <f>SUMIF($X$16:$X$290,"Бюджет ГО",O$16:O$290)</f>
        <v>0</v>
      </c>
      <c r="P13" s="13"/>
      <c r="Q13" s="13">
        <f>SUMIF($X$16:$X$290,"Бюджет ГО",Q$16:Q$290)</f>
        <v>0</v>
      </c>
      <c r="R13" s="13"/>
      <c r="S13" s="13">
        <f>SUMIF($X$16:$X$290,"Бюджет ГО",S$16:S$290)</f>
        <v>0</v>
      </c>
      <c r="T13" s="13"/>
      <c r="U13" s="13">
        <f>SUMIF($X$16:$X$290,"Бюджет ГО",U$16:U$290)</f>
        <v>0</v>
      </c>
      <c r="V13" s="13"/>
      <c r="W13" s="13">
        <f>SUMIF($X$16:$X$290,"Бюджет ГО",W$16:W$290)</f>
        <v>0</v>
      </c>
      <c r="X13" s="12"/>
    </row>
    <row r="14" spans="1:24" ht="57.75" customHeight="1">
      <c r="A14" s="16" t="s">
        <v>230</v>
      </c>
      <c r="B14" s="12"/>
      <c r="C14" s="13">
        <f>SUMIF($X$16:$X$290,"Собств.",C$16:C$290)</f>
        <v>3539.9</v>
      </c>
      <c r="D14" s="12"/>
      <c r="E14" s="13">
        <f>SUMIF($X$16:$X$290,"Собств.",E$16:E$290)</f>
        <v>3292.1</v>
      </c>
      <c r="F14" s="13"/>
      <c r="G14" s="13">
        <f>SUMIF($X$16:$X$290,"Собств.",G$16:G$290)</f>
        <v>2596.8</v>
      </c>
      <c r="H14" s="13"/>
      <c r="I14" s="13">
        <f>SUMIF($X$16:$X$290,"Собств.",I$16:I$290)</f>
        <v>2678.9</v>
      </c>
      <c r="J14" s="13"/>
      <c r="K14" s="13">
        <f>SUMIF($X$16:$X$290,"Собств.",K$16:K$290)</f>
        <v>2805.2999999999997</v>
      </c>
      <c r="L14" s="13"/>
      <c r="M14" s="13">
        <f>SUMIF($X$16:$X$290,"Собств.",M$16:M$290)</f>
        <v>2384.4</v>
      </c>
      <c r="N14" s="13"/>
      <c r="O14" s="13">
        <f>SUMIF($X$16:$X$290,"Собств.",O$16:O$290)</f>
        <v>2391.5</v>
      </c>
      <c r="P14" s="13"/>
      <c r="Q14" s="13">
        <f>SUMIF($X$16:$X$290,"Собств.",Q$16:Q$290)</f>
        <v>2313.5</v>
      </c>
      <c r="R14" s="13"/>
      <c r="S14" s="13">
        <f>SUMIF($X$16:$X$290,"Собств.",S$16:S$290)</f>
        <v>1561.6</v>
      </c>
      <c r="T14" s="13"/>
      <c r="U14" s="13">
        <f>SUMIF($X$16:$X$290,"Собств.",U$16:U$290)</f>
        <v>1590.8</v>
      </c>
      <c r="V14" s="13"/>
      <c r="W14" s="13">
        <f>SUMIF($X$16:$X$290,"Собств.",W$16:W$290)</f>
        <v>1607.6</v>
      </c>
      <c r="X14" s="12"/>
    </row>
    <row r="15" spans="1:24" ht="66.75" customHeight="1">
      <c r="A15" s="16" t="s">
        <v>210</v>
      </c>
      <c r="B15" s="12"/>
      <c r="C15" s="13">
        <f>SUMIF($X$16:$X$290,"Привлеч.",C$16:C$290)</f>
        <v>0</v>
      </c>
      <c r="D15" s="12"/>
      <c r="E15" s="13">
        <f>SUMIF($X$16:$X$290,"Привлеч.",E$16:E$290)</f>
        <v>0</v>
      </c>
      <c r="F15" s="13"/>
      <c r="G15" s="13">
        <f>SUMIF($X$16:$X$290,"Привлеч.",G$16:G$290)</f>
        <v>0</v>
      </c>
      <c r="H15" s="13"/>
      <c r="I15" s="13">
        <f>SUMIF($X$16:$X$290,"Привлеч.",I$16:I$290)</f>
        <v>0</v>
      </c>
      <c r="J15" s="13"/>
      <c r="K15" s="13">
        <f>SUMIF($X$16:$X$290,"Привлеч.",K$16:K$290)</f>
        <v>0</v>
      </c>
      <c r="L15" s="13"/>
      <c r="M15" s="13">
        <f>SUMIF($X$16:$X$290,"Привлеч.",M$16:M$290)</f>
        <v>0</v>
      </c>
      <c r="N15" s="13"/>
      <c r="O15" s="13">
        <f>SUMIF($X$16:$X$290,"Привлеч.",O$16:O$290)</f>
        <v>0</v>
      </c>
      <c r="P15" s="13"/>
      <c r="Q15" s="13">
        <f>SUMIF($X$16:$X$290,"Привлеч.",Q$16:Q$290)</f>
        <v>0</v>
      </c>
      <c r="R15" s="13"/>
      <c r="S15" s="13">
        <f>SUMIF($X$16:$X$290,"Привлеч.",S$16:S$290)</f>
        <v>0</v>
      </c>
      <c r="T15" s="13"/>
      <c r="U15" s="13">
        <f>SUMIF($X$16:$X$290,"Привлеч.",U$16:U$290)</f>
        <v>0</v>
      </c>
      <c r="V15" s="13"/>
      <c r="W15" s="13">
        <f>SUMIF($X$16:$X$290,"Привлеч.",W$16:W$290)</f>
        <v>0</v>
      </c>
      <c r="X15" s="12"/>
    </row>
    <row r="16" spans="1:24" ht="6" customHeight="1">
      <c r="A16" s="4"/>
      <c r="B16" s="110"/>
      <c r="C16" s="1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"/>
    </row>
    <row r="17" spans="1:24" ht="60.75" customHeight="1" hidden="1">
      <c r="A17" s="123" t="s">
        <v>128</v>
      </c>
      <c r="B17" s="121"/>
      <c r="C17" s="12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13"/>
    </row>
    <row r="18" spans="1:24" s="20" customFormat="1" ht="109.5" customHeight="1" hidden="1">
      <c r="A18" s="121" t="s">
        <v>270</v>
      </c>
      <c r="B18" s="124" t="s">
        <v>11</v>
      </c>
      <c r="C18" s="124">
        <v>800</v>
      </c>
      <c r="F18" s="51"/>
      <c r="G18" s="51"/>
      <c r="H18" s="51"/>
      <c r="I18" s="51"/>
      <c r="J18" s="51"/>
      <c r="K18" s="5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13" t="s">
        <v>12</v>
      </c>
    </row>
    <row r="19" spans="1:24" s="20" customFormat="1" ht="67.5" customHeight="1">
      <c r="A19" s="50" t="s">
        <v>268</v>
      </c>
      <c r="B19" s="51"/>
      <c r="C19" s="51"/>
      <c r="D19" s="115"/>
      <c r="E19" s="115"/>
      <c r="F19" s="51"/>
      <c r="G19" s="51"/>
      <c r="H19" s="51"/>
      <c r="I19" s="51"/>
      <c r="J19" s="51"/>
      <c r="K19" s="5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15"/>
    </row>
    <row r="20" spans="1:24" s="20" customFormat="1" ht="109.5" customHeight="1">
      <c r="A20" s="115" t="s">
        <v>269</v>
      </c>
      <c r="B20" s="51" t="s">
        <v>24</v>
      </c>
      <c r="C20" s="51">
        <v>100</v>
      </c>
      <c r="D20" s="51" t="s">
        <v>11</v>
      </c>
      <c r="E20" s="51">
        <v>182</v>
      </c>
      <c r="F20" s="51"/>
      <c r="G20" s="51"/>
      <c r="H20" s="51"/>
      <c r="I20" s="51"/>
      <c r="J20" s="51"/>
      <c r="K20" s="5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15" t="s">
        <v>12</v>
      </c>
    </row>
    <row r="21" spans="1:24" s="20" customFormat="1" ht="66" customHeight="1">
      <c r="A21" s="50" t="s">
        <v>271</v>
      </c>
      <c r="B21" s="51"/>
      <c r="C21" s="51"/>
      <c r="D21" s="115"/>
      <c r="E21" s="115"/>
      <c r="F21" s="51"/>
      <c r="G21" s="51"/>
      <c r="H21" s="51"/>
      <c r="I21" s="51"/>
      <c r="J21" s="51"/>
      <c r="K21" s="5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15"/>
    </row>
    <row r="22" spans="1:24" s="20" customFormat="1" ht="85.5" customHeight="1">
      <c r="A22" s="115" t="s">
        <v>317</v>
      </c>
      <c r="B22" s="51"/>
      <c r="C22" s="51"/>
      <c r="D22" s="51" t="s">
        <v>11</v>
      </c>
      <c r="E22" s="51">
        <v>10</v>
      </c>
      <c r="F22" s="51"/>
      <c r="G22" s="51"/>
      <c r="H22" s="51"/>
      <c r="I22" s="51"/>
      <c r="J22" s="51"/>
      <c r="K22" s="5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15" t="s">
        <v>12</v>
      </c>
    </row>
    <row r="23" spans="1:24" s="20" customFormat="1" ht="45" customHeight="1">
      <c r="A23" s="119" t="s">
        <v>272</v>
      </c>
      <c r="B23" s="51"/>
      <c r="C23" s="51"/>
      <c r="D23" s="115"/>
      <c r="E23" s="115"/>
      <c r="F23" s="51"/>
      <c r="G23" s="51"/>
      <c r="H23" s="51"/>
      <c r="I23" s="51"/>
      <c r="J23" s="51"/>
      <c r="K23" s="5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15"/>
    </row>
    <row r="24" spans="1:24" s="20" customFormat="1" ht="62.25" customHeight="1">
      <c r="A24" s="115" t="s">
        <v>273</v>
      </c>
      <c r="B24" s="51" t="s">
        <v>24</v>
      </c>
      <c r="C24" s="51">
        <v>50</v>
      </c>
      <c r="D24" s="51" t="s">
        <v>11</v>
      </c>
      <c r="E24" s="51">
        <v>100</v>
      </c>
      <c r="F24" s="51"/>
      <c r="G24" s="51"/>
      <c r="H24" s="51"/>
      <c r="I24" s="51"/>
      <c r="J24" s="51"/>
      <c r="K24" s="5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15" t="s">
        <v>12</v>
      </c>
    </row>
    <row r="25" spans="1:24" s="20" customFormat="1" ht="60.75" customHeight="1">
      <c r="A25" s="73" t="s">
        <v>274</v>
      </c>
      <c r="B25" s="51"/>
      <c r="C25" s="51"/>
      <c r="D25" s="115"/>
      <c r="E25" s="115"/>
      <c r="F25" s="51"/>
      <c r="G25" s="51"/>
      <c r="H25" s="51"/>
      <c r="I25" s="51"/>
      <c r="J25" s="51"/>
      <c r="K25" s="5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15"/>
    </row>
    <row r="26" spans="1:24" s="20" customFormat="1" ht="120" customHeight="1">
      <c r="A26" s="115" t="s">
        <v>275</v>
      </c>
      <c r="B26" s="51" t="s">
        <v>24</v>
      </c>
      <c r="C26" s="51">
        <v>425</v>
      </c>
      <c r="D26" s="51" t="s">
        <v>11</v>
      </c>
      <c r="E26" s="51">
        <v>425</v>
      </c>
      <c r="F26" s="51"/>
      <c r="G26" s="51"/>
      <c r="H26" s="51"/>
      <c r="I26" s="51"/>
      <c r="J26" s="51"/>
      <c r="K26" s="5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15" t="s">
        <v>12</v>
      </c>
    </row>
    <row r="27" spans="1:24" s="20" customFormat="1" ht="59.25" customHeight="1">
      <c r="A27" s="73" t="s">
        <v>276</v>
      </c>
      <c r="B27" s="51"/>
      <c r="C27" s="51"/>
      <c r="D27" s="115"/>
      <c r="E27" s="115"/>
      <c r="F27" s="51"/>
      <c r="G27" s="51"/>
      <c r="H27" s="51"/>
      <c r="I27" s="51"/>
      <c r="J27" s="51"/>
      <c r="K27" s="5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15"/>
    </row>
    <row r="28" spans="1:24" s="20" customFormat="1" ht="129" customHeight="1">
      <c r="A28" s="115" t="s">
        <v>364</v>
      </c>
      <c r="B28" s="51" t="s">
        <v>24</v>
      </c>
      <c r="C28" s="51">
        <v>400</v>
      </c>
      <c r="D28" s="51" t="s">
        <v>11</v>
      </c>
      <c r="E28" s="51">
        <v>800</v>
      </c>
      <c r="F28" s="51"/>
      <c r="G28" s="51"/>
      <c r="H28" s="51"/>
      <c r="I28" s="51"/>
      <c r="J28" s="51"/>
      <c r="K28" s="5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15" t="s">
        <v>12</v>
      </c>
    </row>
    <row r="29" spans="1:24" s="20" customFormat="1" ht="66" customHeight="1">
      <c r="A29" s="50" t="s">
        <v>319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15"/>
    </row>
    <row r="30" spans="1:24" s="20" customFormat="1" ht="137.25" customHeight="1">
      <c r="A30" s="115" t="s">
        <v>318</v>
      </c>
      <c r="B30" s="51" t="s">
        <v>24</v>
      </c>
      <c r="C30" s="51">
        <v>20</v>
      </c>
      <c r="D30" s="51" t="s">
        <v>11</v>
      </c>
      <c r="E30" s="51">
        <v>130</v>
      </c>
      <c r="F30" s="51"/>
      <c r="G30" s="51"/>
      <c r="H30" s="51"/>
      <c r="I30" s="51"/>
      <c r="J30" s="51"/>
      <c r="K30" s="5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8" t="s">
        <v>12</v>
      </c>
    </row>
    <row r="31" spans="1:24" s="20" customFormat="1" ht="38.25" customHeight="1" hidden="1">
      <c r="A31" s="50" t="s">
        <v>315</v>
      </c>
      <c r="B31" s="51"/>
      <c r="C31" s="51"/>
      <c r="D31" s="115"/>
      <c r="E31" s="115"/>
      <c r="F31" s="51"/>
      <c r="G31" s="51"/>
      <c r="H31" s="51"/>
      <c r="I31" s="51"/>
      <c r="J31" s="51"/>
      <c r="K31" s="5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5"/>
    </row>
    <row r="32" spans="1:24" s="20" customFormat="1" ht="71.25" customHeight="1" hidden="1">
      <c r="A32" s="115" t="s">
        <v>316</v>
      </c>
      <c r="B32" s="51" t="s">
        <v>11</v>
      </c>
      <c r="C32" s="51">
        <v>26</v>
      </c>
      <c r="D32" s="115"/>
      <c r="E32" s="115"/>
      <c r="F32" s="51"/>
      <c r="G32" s="51"/>
      <c r="H32" s="51"/>
      <c r="I32" s="51"/>
      <c r="J32" s="51"/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15" t="s">
        <v>12</v>
      </c>
    </row>
    <row r="33" spans="1:24" s="20" customFormat="1" ht="61.5" customHeight="1" hidden="1">
      <c r="A33" s="73" t="s">
        <v>376</v>
      </c>
      <c r="B33" s="51"/>
      <c r="C33" s="51"/>
      <c r="D33" s="115"/>
      <c r="E33" s="115"/>
      <c r="F33" s="51"/>
      <c r="G33" s="51"/>
      <c r="H33" s="51"/>
      <c r="I33" s="51"/>
      <c r="J33" s="51"/>
      <c r="K33" s="5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15"/>
    </row>
    <row r="34" spans="1:24" s="20" customFormat="1" ht="99.75" customHeight="1" hidden="1">
      <c r="A34" s="115" t="s">
        <v>377</v>
      </c>
      <c r="B34" s="51"/>
      <c r="C34" s="51">
        <v>13.9</v>
      </c>
      <c r="D34" s="115"/>
      <c r="E34" s="115">
        <v>1.1</v>
      </c>
      <c r="F34" s="51"/>
      <c r="G34" s="51"/>
      <c r="H34" s="51"/>
      <c r="I34" s="51"/>
      <c r="J34" s="51"/>
      <c r="K34" s="5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15" t="s">
        <v>12</v>
      </c>
    </row>
    <row r="35" spans="1:24" s="20" customFormat="1" ht="38.25" customHeight="1" hidden="1">
      <c r="A35" s="50" t="s">
        <v>277</v>
      </c>
      <c r="B35" s="51"/>
      <c r="C35" s="51"/>
      <c r="D35" s="115"/>
      <c r="E35" s="115"/>
      <c r="F35" s="51"/>
      <c r="G35" s="51"/>
      <c r="H35" s="51"/>
      <c r="I35" s="51"/>
      <c r="J35" s="51"/>
      <c r="K35" s="5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15"/>
    </row>
    <row r="36" spans="1:24" s="20" customFormat="1" ht="102.75" customHeight="1" hidden="1">
      <c r="A36" s="115" t="s">
        <v>278</v>
      </c>
      <c r="B36" s="51" t="s">
        <v>11</v>
      </c>
      <c r="C36" s="51">
        <v>50</v>
      </c>
      <c r="D36" s="115"/>
      <c r="E36" s="115"/>
      <c r="F36" s="51"/>
      <c r="G36" s="51"/>
      <c r="H36" s="51"/>
      <c r="I36" s="51"/>
      <c r="J36" s="51"/>
      <c r="K36" s="5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15" t="s">
        <v>12</v>
      </c>
    </row>
    <row r="37" spans="1:24" s="20" customFormat="1" ht="67.5" customHeight="1" hidden="1">
      <c r="A37" s="73" t="s">
        <v>279</v>
      </c>
      <c r="B37" s="51"/>
      <c r="C37" s="51"/>
      <c r="D37" s="115"/>
      <c r="E37" s="115"/>
      <c r="F37" s="51"/>
      <c r="G37" s="51"/>
      <c r="H37" s="51"/>
      <c r="I37" s="51"/>
      <c r="J37" s="51"/>
      <c r="K37" s="5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15"/>
    </row>
    <row r="38" spans="1:24" s="20" customFormat="1" ht="123.75" customHeight="1" hidden="1">
      <c r="A38" s="115" t="s">
        <v>280</v>
      </c>
      <c r="B38" s="51" t="s">
        <v>11</v>
      </c>
      <c r="C38" s="51">
        <v>36</v>
      </c>
      <c r="D38" s="115"/>
      <c r="E38" s="115"/>
      <c r="F38" s="51"/>
      <c r="G38" s="51"/>
      <c r="H38" s="51"/>
      <c r="I38" s="51"/>
      <c r="J38" s="51"/>
      <c r="K38" s="5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15" t="s">
        <v>12</v>
      </c>
    </row>
    <row r="39" spans="1:24" s="20" customFormat="1" ht="57.75" customHeight="1" hidden="1">
      <c r="A39" s="73" t="s">
        <v>287</v>
      </c>
      <c r="B39" s="51"/>
      <c r="C39" s="51"/>
      <c r="D39" s="115"/>
      <c r="E39" s="115"/>
      <c r="F39" s="51"/>
      <c r="G39" s="51"/>
      <c r="H39" s="51"/>
      <c r="I39" s="51"/>
      <c r="J39" s="51"/>
      <c r="K39" s="5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15"/>
    </row>
    <row r="40" spans="1:24" s="20" customFormat="1" ht="85.5" customHeight="1" hidden="1">
      <c r="A40" s="115" t="s">
        <v>288</v>
      </c>
      <c r="B40" s="51" t="s">
        <v>11</v>
      </c>
      <c r="C40" s="51">
        <v>16</v>
      </c>
      <c r="D40" s="115"/>
      <c r="E40" s="115"/>
      <c r="F40" s="51"/>
      <c r="G40" s="51"/>
      <c r="H40" s="51"/>
      <c r="I40" s="51"/>
      <c r="J40" s="51"/>
      <c r="K40" s="5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15" t="s">
        <v>12</v>
      </c>
    </row>
    <row r="41" spans="1:24" s="20" customFormat="1" ht="54">
      <c r="A41" s="50" t="s">
        <v>281</v>
      </c>
      <c r="B41" s="51"/>
      <c r="C41" s="51"/>
      <c r="D41" s="115"/>
      <c r="E41" s="115"/>
      <c r="F41" s="51"/>
      <c r="G41" s="51"/>
      <c r="H41" s="51"/>
      <c r="I41" s="51"/>
      <c r="J41" s="51"/>
      <c r="K41" s="5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15"/>
    </row>
    <row r="42" spans="1:24" s="20" customFormat="1" ht="75" customHeight="1">
      <c r="A42" s="115" t="s">
        <v>282</v>
      </c>
      <c r="B42" s="51" t="s">
        <v>24</v>
      </c>
      <c r="C42" s="51">
        <v>23</v>
      </c>
      <c r="D42" s="51" t="s">
        <v>11</v>
      </c>
      <c r="E42" s="51">
        <v>22.6</v>
      </c>
      <c r="F42" s="51"/>
      <c r="G42" s="51"/>
      <c r="H42" s="51"/>
      <c r="I42" s="51"/>
      <c r="J42" s="51"/>
      <c r="K42" s="5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15" t="s">
        <v>12</v>
      </c>
    </row>
    <row r="43" spans="1:24" s="20" customFormat="1" ht="43.5" customHeight="1">
      <c r="A43" s="73" t="s">
        <v>283</v>
      </c>
      <c r="B43" s="51"/>
      <c r="C43" s="51"/>
      <c r="D43" s="115"/>
      <c r="E43" s="115"/>
      <c r="F43" s="51"/>
      <c r="G43" s="51"/>
      <c r="H43" s="51"/>
      <c r="I43" s="51"/>
      <c r="J43" s="51"/>
      <c r="K43" s="5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15"/>
    </row>
    <row r="44" spans="1:24" s="20" customFormat="1" ht="43.5" customHeight="1">
      <c r="A44" s="115" t="s">
        <v>284</v>
      </c>
      <c r="B44" s="51" t="s">
        <v>24</v>
      </c>
      <c r="C44" s="51">
        <v>40</v>
      </c>
      <c r="D44" s="51" t="s">
        <v>11</v>
      </c>
      <c r="E44" s="51">
        <v>41</v>
      </c>
      <c r="F44" s="51"/>
      <c r="G44" s="51"/>
      <c r="H44" s="51"/>
      <c r="I44" s="51"/>
      <c r="J44" s="51"/>
      <c r="K44" s="5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15" t="s">
        <v>12</v>
      </c>
    </row>
    <row r="45" spans="1:24" s="20" customFormat="1" ht="63" customHeight="1">
      <c r="A45" s="73" t="s">
        <v>285</v>
      </c>
      <c r="B45" s="51"/>
      <c r="C45" s="51"/>
      <c r="D45" s="115"/>
      <c r="E45" s="115"/>
      <c r="F45" s="51"/>
      <c r="G45" s="51"/>
      <c r="H45" s="51"/>
      <c r="I45" s="51"/>
      <c r="J45" s="51"/>
      <c r="K45" s="5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15"/>
    </row>
    <row r="46" spans="1:24" s="20" customFormat="1" ht="50.25" customHeight="1">
      <c r="A46" s="115" t="s">
        <v>286</v>
      </c>
      <c r="B46" s="51" t="s">
        <v>24</v>
      </c>
      <c r="C46" s="51">
        <v>8</v>
      </c>
      <c r="D46" s="51" t="s">
        <v>11</v>
      </c>
      <c r="E46" s="51">
        <v>8</v>
      </c>
      <c r="F46" s="51"/>
      <c r="G46" s="51"/>
      <c r="H46" s="51"/>
      <c r="I46" s="51"/>
      <c r="J46" s="51"/>
      <c r="K46" s="5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15" t="s">
        <v>12</v>
      </c>
    </row>
    <row r="47" spans="1:24" s="20" customFormat="1" ht="48.75" customHeight="1">
      <c r="A47" s="73" t="s">
        <v>320</v>
      </c>
      <c r="B47" s="51"/>
      <c r="C47" s="51"/>
      <c r="D47" s="115"/>
      <c r="E47" s="115"/>
      <c r="F47" s="51"/>
      <c r="G47" s="51"/>
      <c r="H47" s="51"/>
      <c r="I47" s="51"/>
      <c r="J47" s="51"/>
      <c r="K47" s="5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15"/>
    </row>
    <row r="48" spans="1:24" s="20" customFormat="1" ht="123.75" customHeight="1">
      <c r="A48" s="115" t="s">
        <v>321</v>
      </c>
      <c r="B48" s="51"/>
      <c r="C48" s="51"/>
      <c r="D48" s="128" t="s">
        <v>11</v>
      </c>
      <c r="E48" s="128">
        <v>26</v>
      </c>
      <c r="F48" s="51"/>
      <c r="G48" s="51"/>
      <c r="H48" s="51"/>
      <c r="I48" s="51"/>
      <c r="J48" s="51"/>
      <c r="K48" s="5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8" t="s">
        <v>12</v>
      </c>
    </row>
    <row r="49" spans="1:24" s="20" customFormat="1" ht="63" customHeight="1">
      <c r="A49" s="73" t="s">
        <v>335</v>
      </c>
      <c r="B49" s="51"/>
      <c r="C49" s="51"/>
      <c r="D49" s="128"/>
      <c r="E49" s="128"/>
      <c r="F49" s="51"/>
      <c r="G49" s="51"/>
      <c r="H49" s="51"/>
      <c r="I49" s="51"/>
      <c r="J49" s="51"/>
      <c r="K49" s="5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8"/>
    </row>
    <row r="50" spans="1:24" s="20" customFormat="1" ht="102.75" customHeight="1">
      <c r="A50" s="115" t="s">
        <v>336</v>
      </c>
      <c r="B50" s="51"/>
      <c r="C50" s="51"/>
      <c r="D50" s="128" t="s">
        <v>11</v>
      </c>
      <c r="E50" s="128">
        <v>17</v>
      </c>
      <c r="F50" s="115"/>
      <c r="G50" s="51"/>
      <c r="H50" s="51"/>
      <c r="I50" s="51"/>
      <c r="J50" s="51"/>
      <c r="K50" s="5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8" t="s">
        <v>12</v>
      </c>
    </row>
    <row r="51" spans="1:24" s="20" customFormat="1" ht="76.5" customHeight="1">
      <c r="A51" s="73" t="s">
        <v>329</v>
      </c>
      <c r="B51" s="51"/>
      <c r="C51" s="51"/>
      <c r="D51" s="128"/>
      <c r="E51" s="128"/>
      <c r="F51" s="51"/>
      <c r="G51" s="51"/>
      <c r="H51" s="51"/>
      <c r="I51" s="51"/>
      <c r="J51" s="51"/>
      <c r="K51" s="5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15"/>
    </row>
    <row r="52" spans="1:24" s="20" customFormat="1" ht="111.75" customHeight="1">
      <c r="A52" s="115" t="s">
        <v>330</v>
      </c>
      <c r="B52" s="51"/>
      <c r="C52" s="51"/>
      <c r="D52" s="128" t="s">
        <v>11</v>
      </c>
      <c r="E52" s="128">
        <v>17</v>
      </c>
      <c r="F52" s="51"/>
      <c r="G52" s="51"/>
      <c r="H52" s="51"/>
      <c r="I52" s="51"/>
      <c r="J52" s="51"/>
      <c r="K52" s="5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48" t="s">
        <v>12</v>
      </c>
    </row>
    <row r="53" spans="1:24" s="20" customFormat="1" ht="36.75" customHeight="1">
      <c r="A53" s="50" t="s">
        <v>331</v>
      </c>
      <c r="B53" s="51"/>
      <c r="C53" s="51"/>
      <c r="D53" s="128"/>
      <c r="E53" s="128"/>
      <c r="F53" s="51"/>
      <c r="G53" s="51"/>
      <c r="H53" s="51"/>
      <c r="I53" s="51"/>
      <c r="J53" s="51"/>
      <c r="K53" s="5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48"/>
    </row>
    <row r="54" spans="1:24" s="20" customFormat="1" ht="84.75" customHeight="1">
      <c r="A54" s="48" t="s">
        <v>332</v>
      </c>
      <c r="B54" s="51"/>
      <c r="C54" s="51"/>
      <c r="D54" s="128" t="s">
        <v>11</v>
      </c>
      <c r="E54" s="128">
        <v>359</v>
      </c>
      <c r="F54" s="51"/>
      <c r="G54" s="51"/>
      <c r="H54" s="51"/>
      <c r="I54" s="51"/>
      <c r="J54" s="51"/>
      <c r="K54" s="5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48" t="s">
        <v>12</v>
      </c>
    </row>
    <row r="55" spans="1:24" s="20" customFormat="1" ht="168" customHeight="1">
      <c r="A55" s="48" t="s">
        <v>474</v>
      </c>
      <c r="B55" s="134"/>
      <c r="C55" s="134"/>
      <c r="D55" s="128" t="s">
        <v>24</v>
      </c>
      <c r="E55" s="128">
        <v>140.4</v>
      </c>
      <c r="F55" s="134"/>
      <c r="G55" s="133">
        <v>140.4</v>
      </c>
      <c r="H55" s="134"/>
      <c r="I55" s="133">
        <v>143.2</v>
      </c>
      <c r="J55" s="133"/>
      <c r="K55" s="133">
        <v>144.6</v>
      </c>
      <c r="L55" s="133">
        <v>140.4</v>
      </c>
      <c r="M55" s="134"/>
      <c r="N55" s="133">
        <v>143.2</v>
      </c>
      <c r="O55" s="133"/>
      <c r="P55" s="133">
        <v>144.6</v>
      </c>
      <c r="Q55" s="133"/>
      <c r="R55" s="133"/>
      <c r="S55" s="133"/>
      <c r="T55" s="133"/>
      <c r="U55" s="133"/>
      <c r="V55" s="133"/>
      <c r="W55" s="133"/>
      <c r="X55" s="48" t="s">
        <v>12</v>
      </c>
    </row>
    <row r="56" spans="1:24" s="20" customFormat="1" ht="27.75">
      <c r="A56" s="50" t="s">
        <v>322</v>
      </c>
      <c r="B56" s="5"/>
      <c r="C56" s="133"/>
      <c r="D56" s="128"/>
      <c r="E56" s="128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48"/>
    </row>
    <row r="57" spans="1:24" s="20" customFormat="1" ht="92.25" customHeight="1">
      <c r="A57" s="115" t="s">
        <v>323</v>
      </c>
      <c r="B57" s="5"/>
      <c r="C57" s="133"/>
      <c r="D57" s="128" t="s">
        <v>11</v>
      </c>
      <c r="E57" s="128">
        <v>11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48" t="s">
        <v>12</v>
      </c>
    </row>
    <row r="58" spans="1:24" s="20" customFormat="1" ht="87" customHeight="1">
      <c r="A58" s="73" t="s">
        <v>324</v>
      </c>
      <c r="B58" s="5"/>
      <c r="C58" s="5"/>
      <c r="D58" s="115"/>
      <c r="E58" s="11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15"/>
    </row>
    <row r="59" spans="1:24" s="20" customFormat="1" ht="111.75" customHeight="1">
      <c r="A59" s="115" t="s">
        <v>325</v>
      </c>
      <c r="B59" s="5"/>
      <c r="C59" s="133"/>
      <c r="D59" s="128" t="s">
        <v>11</v>
      </c>
      <c r="E59" s="128">
        <v>13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48" t="s">
        <v>12</v>
      </c>
    </row>
    <row r="60" spans="1:24" s="20" customFormat="1" ht="64.5" customHeight="1">
      <c r="A60" s="73" t="s">
        <v>326</v>
      </c>
      <c r="B60" s="5"/>
      <c r="C60" s="133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48"/>
    </row>
    <row r="61" spans="1:24" s="20" customFormat="1" ht="127.5" customHeight="1">
      <c r="A61" s="115" t="s">
        <v>325</v>
      </c>
      <c r="B61" s="5"/>
      <c r="C61" s="133"/>
      <c r="D61" s="128" t="s">
        <v>11</v>
      </c>
      <c r="E61" s="128">
        <v>16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48" t="s">
        <v>12</v>
      </c>
    </row>
    <row r="62" spans="1:24" s="20" customFormat="1" ht="73.5" customHeight="1">
      <c r="A62" s="73" t="s">
        <v>328</v>
      </c>
      <c r="B62" s="5"/>
      <c r="C62" s="133"/>
      <c r="D62" s="128"/>
      <c r="E62" s="128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48"/>
    </row>
    <row r="63" spans="1:24" s="20" customFormat="1" ht="113.25" customHeight="1">
      <c r="A63" s="115" t="s">
        <v>327</v>
      </c>
      <c r="B63" s="5"/>
      <c r="C63" s="133"/>
      <c r="D63" s="128" t="s">
        <v>11</v>
      </c>
      <c r="E63" s="128">
        <v>28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48" t="s">
        <v>12</v>
      </c>
    </row>
    <row r="64" spans="1:24" s="20" customFormat="1" ht="63" customHeight="1">
      <c r="A64" s="73" t="s">
        <v>333</v>
      </c>
      <c r="B64" s="5"/>
      <c r="C64" s="133"/>
      <c r="D64" s="128"/>
      <c r="E64" s="128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48"/>
    </row>
    <row r="65" spans="1:24" s="20" customFormat="1" ht="113.25" customHeight="1">
      <c r="A65" s="115" t="s">
        <v>334</v>
      </c>
      <c r="B65" s="5"/>
      <c r="C65" s="133"/>
      <c r="D65" s="128" t="s">
        <v>11</v>
      </c>
      <c r="E65" s="128">
        <v>140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48" t="s">
        <v>12</v>
      </c>
    </row>
    <row r="66" spans="1:24" s="20" customFormat="1" ht="54" customHeight="1">
      <c r="A66" s="50" t="s">
        <v>337</v>
      </c>
      <c r="B66" s="5"/>
      <c r="C66" s="133"/>
      <c r="D66" s="128"/>
      <c r="E66" s="128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48"/>
    </row>
    <row r="67" spans="1:24" s="20" customFormat="1" ht="113.25" customHeight="1">
      <c r="A67" s="115" t="s">
        <v>338</v>
      </c>
      <c r="B67" s="5"/>
      <c r="C67" s="133"/>
      <c r="D67" s="128" t="s">
        <v>11</v>
      </c>
      <c r="E67" s="128">
        <v>40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48" t="s">
        <v>12</v>
      </c>
    </row>
    <row r="68" spans="1:24" s="20" customFormat="1" ht="59.25" customHeight="1">
      <c r="A68" s="50" t="s">
        <v>339</v>
      </c>
      <c r="B68" s="5"/>
      <c r="C68" s="133"/>
      <c r="D68" s="128"/>
      <c r="E68" s="128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48"/>
    </row>
    <row r="69" spans="1:24" s="20" customFormat="1" ht="150" customHeight="1">
      <c r="A69" s="115" t="s">
        <v>340</v>
      </c>
      <c r="B69" s="5"/>
      <c r="C69" s="133"/>
      <c r="D69" s="128" t="s">
        <v>11</v>
      </c>
      <c r="E69" s="128">
        <v>18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48" t="s">
        <v>12</v>
      </c>
    </row>
    <row r="70" spans="1:24" s="20" customFormat="1" ht="76.5" customHeight="1">
      <c r="A70" s="73" t="s">
        <v>341</v>
      </c>
      <c r="B70" s="5"/>
      <c r="C70" s="133"/>
      <c r="D70" s="128"/>
      <c r="E70" s="128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48"/>
    </row>
    <row r="71" spans="1:24" s="20" customFormat="1" ht="113.25" customHeight="1">
      <c r="A71" s="115" t="s">
        <v>342</v>
      </c>
      <c r="B71" s="5"/>
      <c r="C71" s="133"/>
      <c r="D71" s="128" t="s">
        <v>11</v>
      </c>
      <c r="E71" s="128">
        <v>15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48" t="s">
        <v>12</v>
      </c>
    </row>
    <row r="72" spans="1:24" s="20" customFormat="1" ht="42" customHeight="1">
      <c r="A72" s="73" t="s">
        <v>343</v>
      </c>
      <c r="B72" s="5"/>
      <c r="C72" s="133"/>
      <c r="D72" s="128"/>
      <c r="E72" s="128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48"/>
    </row>
    <row r="73" spans="1:24" s="20" customFormat="1" ht="87" customHeight="1">
      <c r="A73" s="115" t="s">
        <v>344</v>
      </c>
      <c r="B73" s="5"/>
      <c r="C73" s="133"/>
      <c r="D73" s="128" t="s">
        <v>11</v>
      </c>
      <c r="E73" s="128">
        <v>65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48" t="s">
        <v>12</v>
      </c>
    </row>
    <row r="74" spans="1:24" s="20" customFormat="1" ht="30.75" customHeight="1">
      <c r="A74" s="73" t="s">
        <v>345</v>
      </c>
      <c r="B74" s="5"/>
      <c r="C74" s="133"/>
      <c r="D74" s="128"/>
      <c r="E74" s="128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48"/>
    </row>
    <row r="75" spans="1:24" s="20" customFormat="1" ht="159" customHeight="1">
      <c r="A75" s="115" t="s">
        <v>346</v>
      </c>
      <c r="B75" s="5"/>
      <c r="C75" s="133"/>
      <c r="D75" s="128" t="s">
        <v>11</v>
      </c>
      <c r="E75" s="128">
        <v>22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48" t="s">
        <v>12</v>
      </c>
    </row>
    <row r="76" spans="1:24" s="20" customFormat="1" ht="36.75" customHeight="1">
      <c r="A76" s="81" t="s">
        <v>347</v>
      </c>
      <c r="B76" s="5"/>
      <c r="C76" s="133"/>
      <c r="D76" s="128"/>
      <c r="E76" s="128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48"/>
    </row>
    <row r="77" spans="1:24" s="20" customFormat="1" ht="115.5" customHeight="1">
      <c r="A77" s="115" t="s">
        <v>348</v>
      </c>
      <c r="B77" s="5"/>
      <c r="C77" s="133"/>
      <c r="D77" s="128" t="s">
        <v>24</v>
      </c>
      <c r="E77" s="128">
        <v>0.5</v>
      </c>
      <c r="F77" s="133" t="s">
        <v>24</v>
      </c>
      <c r="G77" s="133">
        <v>99</v>
      </c>
      <c r="H77" s="133" t="s">
        <v>11</v>
      </c>
      <c r="I77" s="133">
        <v>101</v>
      </c>
      <c r="J77" s="133" t="s">
        <v>11</v>
      </c>
      <c r="K77" s="133">
        <v>102</v>
      </c>
      <c r="L77" s="133" t="s">
        <v>11</v>
      </c>
      <c r="M77" s="133">
        <v>3</v>
      </c>
      <c r="N77" s="133" t="s">
        <v>11</v>
      </c>
      <c r="O77" s="133">
        <v>1</v>
      </c>
      <c r="P77" s="133"/>
      <c r="Q77" s="133"/>
      <c r="R77" s="133"/>
      <c r="S77" s="133"/>
      <c r="T77" s="133"/>
      <c r="U77" s="133"/>
      <c r="V77" s="133"/>
      <c r="W77" s="133"/>
      <c r="X77" s="48" t="s">
        <v>12</v>
      </c>
    </row>
    <row r="78" spans="1:24" s="20" customFormat="1" ht="54" customHeight="1">
      <c r="A78" s="81" t="s">
        <v>349</v>
      </c>
      <c r="B78" s="5"/>
      <c r="C78" s="133"/>
      <c r="D78" s="128"/>
      <c r="E78" s="128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48"/>
    </row>
    <row r="79" spans="1:24" s="20" customFormat="1" ht="108" customHeight="1">
      <c r="A79" s="48" t="s">
        <v>365</v>
      </c>
      <c r="B79" s="5"/>
      <c r="C79" s="133"/>
      <c r="D79" s="128" t="s">
        <v>24</v>
      </c>
      <c r="E79" s="128">
        <v>1.5</v>
      </c>
      <c r="F79" s="133"/>
      <c r="G79" s="133">
        <v>387.3</v>
      </c>
      <c r="H79" s="133"/>
      <c r="I79" s="133">
        <v>395</v>
      </c>
      <c r="J79" s="133"/>
      <c r="K79" s="133">
        <v>398.9</v>
      </c>
      <c r="L79" s="133"/>
      <c r="M79" s="133">
        <v>387.3</v>
      </c>
      <c r="N79" s="133"/>
      <c r="O79" s="133">
        <v>395</v>
      </c>
      <c r="P79" s="133"/>
      <c r="Q79" s="133">
        <v>398.9</v>
      </c>
      <c r="R79" s="133"/>
      <c r="S79" s="133"/>
      <c r="T79" s="133"/>
      <c r="U79" s="133"/>
      <c r="V79" s="133"/>
      <c r="W79" s="133"/>
      <c r="X79" s="48" t="s">
        <v>12</v>
      </c>
    </row>
    <row r="80" spans="1:24" s="20" customFormat="1" ht="64.5" customHeight="1">
      <c r="A80" s="81" t="s">
        <v>350</v>
      </c>
      <c r="B80" s="5"/>
      <c r="C80" s="133"/>
      <c r="D80" s="128"/>
      <c r="E80" s="128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48"/>
    </row>
    <row r="81" spans="1:24" s="20" customFormat="1" ht="127.5" customHeight="1">
      <c r="A81" s="48" t="s">
        <v>351</v>
      </c>
      <c r="B81" s="5"/>
      <c r="C81" s="133"/>
      <c r="D81" s="128" t="s">
        <v>24</v>
      </c>
      <c r="E81" s="128">
        <v>19.5</v>
      </c>
      <c r="F81" s="133"/>
      <c r="G81" s="133">
        <v>19.5</v>
      </c>
      <c r="H81" s="133"/>
      <c r="I81" s="133">
        <v>19.9</v>
      </c>
      <c r="J81" s="133"/>
      <c r="K81" s="133">
        <v>20.1</v>
      </c>
      <c r="L81" s="133"/>
      <c r="M81" s="133">
        <v>19.5</v>
      </c>
      <c r="N81" s="133"/>
      <c r="O81" s="133">
        <v>19.9</v>
      </c>
      <c r="P81" s="133"/>
      <c r="Q81" s="133">
        <v>20.1</v>
      </c>
      <c r="R81" s="133"/>
      <c r="S81" s="133"/>
      <c r="T81" s="133"/>
      <c r="U81" s="133"/>
      <c r="V81" s="133"/>
      <c r="W81" s="133"/>
      <c r="X81" s="48" t="s">
        <v>12</v>
      </c>
    </row>
    <row r="82" spans="1:24" s="20" customFormat="1" ht="69.75" customHeight="1">
      <c r="A82" s="81" t="s">
        <v>352</v>
      </c>
      <c r="B82" s="5"/>
      <c r="C82" s="133"/>
      <c r="D82" s="128"/>
      <c r="E82" s="128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48"/>
    </row>
    <row r="83" spans="1:24" s="20" customFormat="1" ht="127.5" customHeight="1">
      <c r="A83" s="48" t="s">
        <v>353</v>
      </c>
      <c r="B83" s="5"/>
      <c r="C83" s="133"/>
      <c r="D83" s="128" t="s">
        <v>24</v>
      </c>
      <c r="E83" s="128">
        <v>30</v>
      </c>
      <c r="F83" s="133"/>
      <c r="G83" s="133">
        <v>30</v>
      </c>
      <c r="H83" s="133"/>
      <c r="I83" s="133">
        <v>30.6</v>
      </c>
      <c r="J83" s="133"/>
      <c r="K83" s="133">
        <v>30.9</v>
      </c>
      <c r="L83" s="133"/>
      <c r="M83" s="133">
        <v>30</v>
      </c>
      <c r="N83" s="133"/>
      <c r="O83" s="133">
        <v>30.6</v>
      </c>
      <c r="P83" s="133"/>
      <c r="Q83" s="133">
        <v>30.9</v>
      </c>
      <c r="R83" s="133"/>
      <c r="S83" s="133"/>
      <c r="T83" s="133"/>
      <c r="U83" s="133"/>
      <c r="V83" s="133"/>
      <c r="W83" s="133"/>
      <c r="X83" s="48" t="s">
        <v>12</v>
      </c>
    </row>
    <row r="84" spans="1:24" s="20" customFormat="1" ht="36.75" customHeight="1">
      <c r="A84" s="81" t="s">
        <v>354</v>
      </c>
      <c r="B84" s="5"/>
      <c r="C84" s="133"/>
      <c r="D84" s="128"/>
      <c r="E84" s="128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48"/>
    </row>
    <row r="85" spans="1:24" s="20" customFormat="1" ht="153.75" customHeight="1">
      <c r="A85" s="48" t="s">
        <v>355</v>
      </c>
      <c r="B85" s="5"/>
      <c r="C85" s="133"/>
      <c r="D85" s="128" t="s">
        <v>24</v>
      </c>
      <c r="E85" s="128">
        <v>260</v>
      </c>
      <c r="F85" s="133"/>
      <c r="G85" s="133">
        <v>260</v>
      </c>
      <c r="H85" s="133"/>
      <c r="I85" s="133">
        <v>265.2</v>
      </c>
      <c r="J85" s="133"/>
      <c r="K85" s="133">
        <v>267.8</v>
      </c>
      <c r="L85" s="133"/>
      <c r="M85" s="133">
        <v>260</v>
      </c>
      <c r="N85" s="133"/>
      <c r="O85" s="133">
        <v>265.2</v>
      </c>
      <c r="P85" s="133"/>
      <c r="Q85" s="133">
        <v>267.8</v>
      </c>
      <c r="R85" s="133"/>
      <c r="S85" s="133"/>
      <c r="T85" s="133"/>
      <c r="U85" s="133"/>
      <c r="V85" s="133"/>
      <c r="W85" s="133"/>
      <c r="X85" s="48" t="s">
        <v>12</v>
      </c>
    </row>
    <row r="86" spans="1:24" s="20" customFormat="1" ht="50.25" customHeight="1">
      <c r="A86" s="81" t="s">
        <v>356</v>
      </c>
      <c r="B86" s="5"/>
      <c r="C86" s="133"/>
      <c r="D86" s="128"/>
      <c r="E86" s="128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48"/>
    </row>
    <row r="87" spans="1:24" s="20" customFormat="1" ht="76.5" customHeight="1">
      <c r="A87" s="48" t="s">
        <v>357</v>
      </c>
      <c r="B87" s="5"/>
      <c r="C87" s="133"/>
      <c r="D87" s="128" t="s">
        <v>24</v>
      </c>
      <c r="E87" s="128">
        <v>1</v>
      </c>
      <c r="F87" s="133"/>
      <c r="G87" s="133">
        <v>993.1</v>
      </c>
      <c r="H87" s="133"/>
      <c r="I87" s="133">
        <v>1013</v>
      </c>
      <c r="J87" s="133"/>
      <c r="K87" s="133">
        <v>1022.9</v>
      </c>
      <c r="L87" s="133"/>
      <c r="M87" s="133">
        <v>993.1</v>
      </c>
      <c r="N87" s="133"/>
      <c r="O87" s="133">
        <v>1013</v>
      </c>
      <c r="P87" s="133"/>
      <c r="Q87" s="133">
        <v>1022.9</v>
      </c>
      <c r="R87" s="133"/>
      <c r="S87" s="133">
        <v>993.1</v>
      </c>
      <c r="T87" s="133"/>
      <c r="U87" s="133">
        <v>1013</v>
      </c>
      <c r="V87" s="133"/>
      <c r="W87" s="133">
        <v>1022.9</v>
      </c>
      <c r="X87" s="48" t="s">
        <v>12</v>
      </c>
    </row>
    <row r="88" spans="1:24" s="20" customFormat="1" ht="41.25" customHeight="1">
      <c r="A88" s="81" t="s">
        <v>358</v>
      </c>
      <c r="B88" s="5"/>
      <c r="C88" s="133"/>
      <c r="D88" s="128"/>
      <c r="E88" s="128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48"/>
    </row>
    <row r="89" spans="1:24" s="20" customFormat="1" ht="160.5" customHeight="1">
      <c r="A89" s="48" t="s">
        <v>359</v>
      </c>
      <c r="B89" s="5"/>
      <c r="C89" s="133"/>
      <c r="D89" s="128" t="s">
        <v>24</v>
      </c>
      <c r="E89" s="128">
        <v>250</v>
      </c>
      <c r="F89" s="133"/>
      <c r="G89" s="133">
        <v>250</v>
      </c>
      <c r="H89" s="133"/>
      <c r="I89" s="133">
        <v>255</v>
      </c>
      <c r="J89" s="133"/>
      <c r="K89" s="133">
        <v>257.5</v>
      </c>
      <c r="L89" s="133"/>
      <c r="M89" s="133">
        <v>250</v>
      </c>
      <c r="N89" s="133"/>
      <c r="O89" s="133">
        <v>255</v>
      </c>
      <c r="P89" s="133"/>
      <c r="Q89" s="133">
        <v>257.5</v>
      </c>
      <c r="R89" s="133"/>
      <c r="S89" s="133">
        <v>250</v>
      </c>
      <c r="T89" s="133"/>
      <c r="U89" s="133">
        <v>255</v>
      </c>
      <c r="V89" s="133"/>
      <c r="W89" s="133">
        <v>257.5</v>
      </c>
      <c r="X89" s="48" t="s">
        <v>12</v>
      </c>
    </row>
    <row r="90" spans="1:24" s="20" customFormat="1" ht="48.75" customHeight="1">
      <c r="A90" s="81" t="s">
        <v>360</v>
      </c>
      <c r="B90" s="5"/>
      <c r="C90" s="133"/>
      <c r="D90" s="128"/>
      <c r="E90" s="128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48"/>
    </row>
    <row r="91" spans="1:24" s="20" customFormat="1" ht="85.5" customHeight="1">
      <c r="A91" s="48" t="s">
        <v>361</v>
      </c>
      <c r="B91" s="5"/>
      <c r="C91" s="133"/>
      <c r="D91" s="128" t="s">
        <v>24</v>
      </c>
      <c r="E91" s="128">
        <v>37.5</v>
      </c>
      <c r="F91" s="133"/>
      <c r="G91" s="133">
        <v>37.5</v>
      </c>
      <c r="H91" s="133"/>
      <c r="I91" s="133">
        <v>38.3</v>
      </c>
      <c r="J91" s="133"/>
      <c r="K91" s="133">
        <v>38.6</v>
      </c>
      <c r="L91" s="133"/>
      <c r="M91" s="133">
        <v>37.5</v>
      </c>
      <c r="N91" s="133"/>
      <c r="O91" s="133">
        <v>38.3</v>
      </c>
      <c r="P91" s="133"/>
      <c r="Q91" s="133">
        <v>38.6</v>
      </c>
      <c r="R91" s="133"/>
      <c r="S91" s="133">
        <v>37.5</v>
      </c>
      <c r="T91" s="133"/>
      <c r="U91" s="133">
        <v>38.3</v>
      </c>
      <c r="V91" s="133"/>
      <c r="W91" s="133">
        <v>38.6</v>
      </c>
      <c r="X91" s="48" t="s">
        <v>12</v>
      </c>
    </row>
    <row r="92" spans="1:24" s="20" customFormat="1" ht="85.5" customHeight="1">
      <c r="A92" s="73" t="s">
        <v>373</v>
      </c>
      <c r="B92" s="5"/>
      <c r="C92" s="133"/>
      <c r="D92" s="128"/>
      <c r="E92" s="128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48"/>
    </row>
    <row r="93" spans="1:24" s="20" customFormat="1" ht="85.5" customHeight="1">
      <c r="A93" s="48" t="s">
        <v>374</v>
      </c>
      <c r="B93" s="5"/>
      <c r="C93" s="133">
        <v>75</v>
      </c>
      <c r="D93" s="128"/>
      <c r="E93" s="128">
        <v>33</v>
      </c>
      <c r="F93" s="133"/>
      <c r="G93" s="133">
        <v>31</v>
      </c>
      <c r="H93" s="133"/>
      <c r="I93" s="133">
        <v>34.7</v>
      </c>
      <c r="J93" s="133"/>
      <c r="K93" s="133">
        <v>38</v>
      </c>
      <c r="L93" s="133"/>
      <c r="M93" s="133">
        <v>33</v>
      </c>
      <c r="N93" s="133"/>
      <c r="O93" s="133">
        <v>36</v>
      </c>
      <c r="P93" s="133"/>
      <c r="Q93" s="133">
        <v>40</v>
      </c>
      <c r="R93" s="133"/>
      <c r="S93" s="133">
        <v>35</v>
      </c>
      <c r="T93" s="133"/>
      <c r="U93" s="133">
        <v>38</v>
      </c>
      <c r="V93" s="133"/>
      <c r="W93" s="133">
        <v>41.8</v>
      </c>
      <c r="X93" s="48" t="s">
        <v>12</v>
      </c>
    </row>
    <row r="94" spans="1:24" s="20" customFormat="1" ht="82.5" customHeight="1">
      <c r="A94" s="81" t="s">
        <v>362</v>
      </c>
      <c r="B94" s="5"/>
      <c r="C94" s="133"/>
      <c r="D94" s="128"/>
      <c r="E94" s="128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48"/>
    </row>
    <row r="95" spans="1:24" s="20" customFormat="1" ht="115.5" customHeight="1">
      <c r="A95" s="48" t="s">
        <v>363</v>
      </c>
      <c r="B95" s="5"/>
      <c r="C95" s="133"/>
      <c r="D95" s="128"/>
      <c r="E95" s="128"/>
      <c r="F95" s="133"/>
      <c r="G95" s="133"/>
      <c r="H95" s="133"/>
      <c r="I95" s="133"/>
      <c r="J95" s="133"/>
      <c r="K95" s="133"/>
      <c r="L95" s="133" t="s">
        <v>24</v>
      </c>
      <c r="M95" s="133">
        <v>25</v>
      </c>
      <c r="N95" s="133" t="s">
        <v>24</v>
      </c>
      <c r="O95" s="133">
        <v>25.5</v>
      </c>
      <c r="P95" s="133" t="s">
        <v>24</v>
      </c>
      <c r="Q95" s="133">
        <v>25.8</v>
      </c>
      <c r="R95" s="133" t="s">
        <v>24</v>
      </c>
      <c r="S95" s="133">
        <v>25</v>
      </c>
      <c r="T95" s="133" t="s">
        <v>24</v>
      </c>
      <c r="U95" s="133">
        <v>25.5</v>
      </c>
      <c r="V95" s="133" t="s">
        <v>24</v>
      </c>
      <c r="W95" s="133">
        <v>25.8</v>
      </c>
      <c r="X95" s="48" t="s">
        <v>12</v>
      </c>
    </row>
    <row r="96" spans="1:24" s="20" customFormat="1" ht="48.75" customHeight="1">
      <c r="A96" s="73" t="s">
        <v>113</v>
      </c>
      <c r="B96" s="83"/>
      <c r="C96" s="83"/>
      <c r="D96" s="115"/>
      <c r="E96" s="115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132"/>
    </row>
    <row r="97" spans="1:24" s="20" customFormat="1" ht="166.5" customHeight="1">
      <c r="A97" s="48" t="s">
        <v>176</v>
      </c>
      <c r="B97" s="83"/>
      <c r="C97" s="54">
        <v>6</v>
      </c>
      <c r="D97" s="48"/>
      <c r="E97" s="48">
        <v>2</v>
      </c>
      <c r="F97" s="83"/>
      <c r="G97" s="83">
        <v>5</v>
      </c>
      <c r="H97" s="83"/>
      <c r="I97" s="83">
        <v>5</v>
      </c>
      <c r="J97" s="83"/>
      <c r="K97" s="83">
        <v>5</v>
      </c>
      <c r="L97" s="83"/>
      <c r="M97" s="83">
        <v>5</v>
      </c>
      <c r="N97" s="83"/>
      <c r="O97" s="83">
        <v>5</v>
      </c>
      <c r="P97" s="83"/>
      <c r="Q97" s="83">
        <v>5</v>
      </c>
      <c r="R97" s="83"/>
      <c r="S97" s="83">
        <v>5</v>
      </c>
      <c r="T97" s="83"/>
      <c r="U97" s="83">
        <v>5</v>
      </c>
      <c r="V97" s="83"/>
      <c r="W97" s="83">
        <v>5</v>
      </c>
      <c r="X97" s="132" t="s">
        <v>12</v>
      </c>
    </row>
    <row r="98" spans="1:24" s="20" customFormat="1" ht="102.75" customHeight="1" hidden="1">
      <c r="A98" s="73" t="s">
        <v>183</v>
      </c>
      <c r="B98" s="83"/>
      <c r="C98" s="54"/>
      <c r="D98" s="115"/>
      <c r="E98" s="115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132"/>
    </row>
    <row r="99" spans="1:24" s="20" customFormat="1" ht="162.75" customHeight="1" hidden="1">
      <c r="A99" s="48" t="s">
        <v>184</v>
      </c>
      <c r="B99" s="83"/>
      <c r="C99" s="54">
        <v>206</v>
      </c>
      <c r="D99" s="115"/>
      <c r="E99" s="115"/>
      <c r="F99" s="83"/>
      <c r="G99" s="83">
        <v>206</v>
      </c>
      <c r="H99" s="83"/>
      <c r="I99" s="83">
        <v>206</v>
      </c>
      <c r="J99" s="83"/>
      <c r="K99" s="83">
        <v>206</v>
      </c>
      <c r="L99" s="83"/>
      <c r="M99" s="83">
        <v>206</v>
      </c>
      <c r="N99" s="83"/>
      <c r="O99" s="83">
        <v>206</v>
      </c>
      <c r="P99" s="83"/>
      <c r="Q99" s="83">
        <v>206</v>
      </c>
      <c r="R99" s="83"/>
      <c r="S99" s="83">
        <v>216</v>
      </c>
      <c r="T99" s="83"/>
      <c r="U99" s="83">
        <v>216</v>
      </c>
      <c r="V99" s="83"/>
      <c r="W99" s="83">
        <v>216</v>
      </c>
      <c r="X99" s="132" t="s">
        <v>12</v>
      </c>
    </row>
    <row r="100" spans="1:24" s="20" customFormat="1" ht="54" hidden="1">
      <c r="A100" s="73" t="s">
        <v>185</v>
      </c>
      <c r="B100" s="83"/>
      <c r="C100" s="54"/>
      <c r="D100" s="115"/>
      <c r="E100" s="115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132"/>
    </row>
    <row r="101" spans="1:24" s="20" customFormat="1" ht="55.5" hidden="1">
      <c r="A101" s="48" t="s">
        <v>313</v>
      </c>
      <c r="B101" s="83" t="s">
        <v>11</v>
      </c>
      <c r="C101" s="54">
        <v>45</v>
      </c>
      <c r="D101" s="115"/>
      <c r="E101" s="115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132" t="s">
        <v>12</v>
      </c>
    </row>
    <row r="102" spans="1:24" s="20" customFormat="1" ht="27.75">
      <c r="A102" s="73" t="s">
        <v>414</v>
      </c>
      <c r="B102" s="5"/>
      <c r="C102" s="5"/>
      <c r="D102" s="115"/>
      <c r="E102" s="11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15"/>
    </row>
    <row r="103" spans="1:24" s="20" customFormat="1" ht="146.25" customHeight="1">
      <c r="A103" s="131" t="s">
        <v>415</v>
      </c>
      <c r="B103" s="5"/>
      <c r="C103" s="51"/>
      <c r="D103" s="115" t="s">
        <v>35</v>
      </c>
      <c r="E103" s="9">
        <v>10</v>
      </c>
      <c r="F103" s="51" t="s">
        <v>24</v>
      </c>
      <c r="G103" s="51">
        <v>138</v>
      </c>
      <c r="H103" s="51" t="s">
        <v>24</v>
      </c>
      <c r="I103" s="51">
        <v>172</v>
      </c>
      <c r="J103" s="51" t="s">
        <v>11</v>
      </c>
      <c r="K103" s="51">
        <v>273</v>
      </c>
      <c r="L103" s="51" t="s">
        <v>11</v>
      </c>
      <c r="M103" s="51">
        <v>135</v>
      </c>
      <c r="N103" s="51" t="s">
        <v>11</v>
      </c>
      <c r="O103" s="51">
        <v>101</v>
      </c>
      <c r="P103" s="51"/>
      <c r="Q103" s="51"/>
      <c r="R103" s="115"/>
      <c r="S103" s="115"/>
      <c r="T103" s="115"/>
      <c r="U103" s="115"/>
      <c r="V103" s="115"/>
      <c r="W103" s="115"/>
      <c r="X103" s="115" t="s">
        <v>12</v>
      </c>
    </row>
    <row r="104" spans="1:24" ht="36.75" customHeight="1" hidden="1">
      <c r="A104" s="127" t="s">
        <v>112</v>
      </c>
      <c r="B104" s="122"/>
      <c r="C104" s="12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13"/>
    </row>
    <row r="105" spans="1:24" ht="69.75" customHeight="1" hidden="1">
      <c r="A105" s="121" t="s">
        <v>314</v>
      </c>
      <c r="B105" s="122" t="s">
        <v>11</v>
      </c>
      <c r="C105" s="124">
        <v>1200</v>
      </c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113" t="s">
        <v>12</v>
      </c>
    </row>
  </sheetData>
  <sheetProtection/>
  <mergeCells count="18">
    <mergeCell ref="A1:X1"/>
    <mergeCell ref="A4:A6"/>
    <mergeCell ref="B4:C5"/>
    <mergeCell ref="D4:E5"/>
    <mergeCell ref="F4:K4"/>
    <mergeCell ref="L4:Q4"/>
    <mergeCell ref="R4:W4"/>
    <mergeCell ref="X4:X6"/>
    <mergeCell ref="F5:G5"/>
    <mergeCell ref="H5:I5"/>
    <mergeCell ref="V5:W5"/>
    <mergeCell ref="E9:W9"/>
    <mergeCell ref="J5:K5"/>
    <mergeCell ref="L5:M5"/>
    <mergeCell ref="N5:O5"/>
    <mergeCell ref="P5:Q5"/>
    <mergeCell ref="R5:S5"/>
    <mergeCell ref="T5:U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  <rowBreaks count="6" manualBreakCount="6">
    <brk id="24" max="255" man="1"/>
    <brk id="46" max="255" man="1"/>
    <brk id="59" max="23" man="1"/>
    <brk id="71" max="23" man="1"/>
    <brk id="83" max="23" man="1"/>
    <brk id="9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40" zoomScaleNormal="40" zoomScalePageLayoutView="0" workbookViewId="0" topLeftCell="A1">
      <selection activeCell="A8" sqref="A8"/>
    </sheetView>
  </sheetViews>
  <sheetFormatPr defaultColWidth="9.140625" defaultRowHeight="12.75"/>
  <cols>
    <col min="1" max="1" width="59.140625" style="20" customWidth="1"/>
    <col min="2" max="2" width="0.2890625" style="20" hidden="1" customWidth="1"/>
    <col min="3" max="3" width="20.57421875" style="20" hidden="1" customWidth="1"/>
    <col min="4" max="4" width="13.8515625" style="19" customWidth="1"/>
    <col min="5" max="5" width="19.7109375" style="19" customWidth="1"/>
    <col min="6" max="6" width="14.7109375" style="19" customWidth="1"/>
    <col min="7" max="7" width="19.140625" style="19" customWidth="1"/>
    <col min="8" max="8" width="14.7109375" style="19" customWidth="1"/>
    <col min="9" max="9" width="17.57421875" style="19" customWidth="1"/>
    <col min="10" max="10" width="14.140625" style="19" customWidth="1"/>
    <col min="11" max="11" width="19.140625" style="19" customWidth="1"/>
    <col min="12" max="12" width="11.140625" style="19" customWidth="1"/>
    <col min="13" max="13" width="15.421875" style="19" customWidth="1"/>
    <col min="14" max="14" width="11.7109375" style="19" customWidth="1"/>
    <col min="15" max="15" width="17.28125" style="19" customWidth="1"/>
    <col min="16" max="16" width="11.421875" style="19" customWidth="1"/>
    <col min="17" max="17" width="15.8515625" style="19" customWidth="1"/>
    <col min="18" max="18" width="10.8515625" style="19" customWidth="1"/>
    <col min="19" max="19" width="16.7109375" style="19" customWidth="1"/>
    <col min="20" max="20" width="11.00390625" style="19" customWidth="1"/>
    <col min="21" max="21" width="18.8515625" style="19" customWidth="1"/>
    <col min="22" max="22" width="10.421875" style="19" customWidth="1"/>
    <col min="23" max="23" width="18.421875" style="19" customWidth="1"/>
    <col min="24" max="24" width="26.8515625" style="20" customWidth="1"/>
    <col min="25" max="25" width="31.140625" style="20" customWidth="1"/>
    <col min="26" max="16384" width="9.140625" style="2" customWidth="1"/>
  </cols>
  <sheetData>
    <row r="1" spans="1:24" ht="27.75">
      <c r="A1" s="232" t="s">
        <v>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4" ht="17.25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28.5" thickBo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305</v>
      </c>
    </row>
    <row r="4" spans="1:24" ht="35.25" customHeight="1">
      <c r="A4" s="235" t="s">
        <v>0</v>
      </c>
      <c r="B4" s="238" t="s">
        <v>303</v>
      </c>
      <c r="C4" s="239"/>
      <c r="D4" s="238" t="s">
        <v>301</v>
      </c>
      <c r="E4" s="239"/>
      <c r="F4" s="243" t="s">
        <v>9</v>
      </c>
      <c r="G4" s="244"/>
      <c r="H4" s="244"/>
      <c r="I4" s="244"/>
      <c r="J4" s="244"/>
      <c r="K4" s="245"/>
      <c r="L4" s="243" t="s">
        <v>142</v>
      </c>
      <c r="M4" s="244"/>
      <c r="N4" s="244"/>
      <c r="O4" s="244"/>
      <c r="P4" s="244"/>
      <c r="Q4" s="245"/>
      <c r="R4" s="238" t="s">
        <v>302</v>
      </c>
      <c r="S4" s="250"/>
      <c r="T4" s="250"/>
      <c r="U4" s="250"/>
      <c r="V4" s="250"/>
      <c r="W4" s="239"/>
      <c r="X4" s="246" t="s">
        <v>26</v>
      </c>
    </row>
    <row r="5" spans="1:24" ht="35.25" customHeight="1">
      <c r="A5" s="236"/>
      <c r="B5" s="240"/>
      <c r="C5" s="241"/>
      <c r="D5" s="240"/>
      <c r="E5" s="241"/>
      <c r="F5" s="242" t="s">
        <v>1</v>
      </c>
      <c r="G5" s="242"/>
      <c r="H5" s="242" t="s">
        <v>2</v>
      </c>
      <c r="I5" s="242"/>
      <c r="J5" s="242" t="s">
        <v>8</v>
      </c>
      <c r="K5" s="242"/>
      <c r="L5" s="242" t="s">
        <v>1</v>
      </c>
      <c r="M5" s="242"/>
      <c r="N5" s="242" t="s">
        <v>2</v>
      </c>
      <c r="O5" s="242"/>
      <c r="P5" s="242" t="s">
        <v>8</v>
      </c>
      <c r="Q5" s="242"/>
      <c r="R5" s="242" t="s">
        <v>1</v>
      </c>
      <c r="S5" s="242"/>
      <c r="T5" s="242" t="s">
        <v>2</v>
      </c>
      <c r="U5" s="242"/>
      <c r="V5" s="242" t="s">
        <v>8</v>
      </c>
      <c r="W5" s="242"/>
      <c r="X5" s="247"/>
    </row>
    <row r="6" spans="1:24" ht="55.5" customHeight="1" thickBot="1">
      <c r="A6" s="237"/>
      <c r="B6" s="8" t="s">
        <v>4</v>
      </c>
      <c r="C6" s="8" t="s">
        <v>3</v>
      </c>
      <c r="D6" s="8" t="s">
        <v>4</v>
      </c>
      <c r="E6" s="8" t="s">
        <v>464</v>
      </c>
      <c r="F6" s="8" t="s">
        <v>4</v>
      </c>
      <c r="G6" s="8" t="s">
        <v>464</v>
      </c>
      <c r="H6" s="8" t="s">
        <v>4</v>
      </c>
      <c r="I6" s="8" t="s">
        <v>464</v>
      </c>
      <c r="J6" s="8" t="s">
        <v>4</v>
      </c>
      <c r="K6" s="8" t="s">
        <v>464</v>
      </c>
      <c r="L6" s="8" t="s">
        <v>4</v>
      </c>
      <c r="M6" s="8" t="s">
        <v>464</v>
      </c>
      <c r="N6" s="8" t="s">
        <v>4</v>
      </c>
      <c r="O6" s="8" t="s">
        <v>464</v>
      </c>
      <c r="P6" s="8" t="s">
        <v>4</v>
      </c>
      <c r="Q6" s="8" t="s">
        <v>464</v>
      </c>
      <c r="R6" s="8" t="s">
        <v>4</v>
      </c>
      <c r="S6" s="8" t="s">
        <v>464</v>
      </c>
      <c r="T6" s="8" t="s">
        <v>4</v>
      </c>
      <c r="U6" s="8" t="s">
        <v>464</v>
      </c>
      <c r="V6" s="8" t="s">
        <v>4</v>
      </c>
      <c r="W6" s="8" t="s">
        <v>464</v>
      </c>
      <c r="X6" s="248"/>
    </row>
    <row r="7" spans="1:24" ht="36.75" customHeight="1">
      <c r="A7" s="6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9"/>
    </row>
    <row r="8" spans="1:24" ht="81">
      <c r="A8" s="10" t="s">
        <v>465</v>
      </c>
      <c r="B8" s="12"/>
      <c r="C8" s="13">
        <f>SUM(C11:C15)</f>
        <v>504.5</v>
      </c>
      <c r="D8" s="13"/>
      <c r="E8" s="13">
        <f>SUM(E11:E15)</f>
        <v>127.39999999999999</v>
      </c>
      <c r="F8" s="13"/>
      <c r="G8" s="13">
        <f>SUM(G11:G15)</f>
        <v>15</v>
      </c>
      <c r="H8" s="13"/>
      <c r="I8" s="13">
        <f>SUM(I11:I15)</f>
        <v>15</v>
      </c>
      <c r="J8" s="13"/>
      <c r="K8" s="13">
        <f>SUM(K11:K15)</f>
        <v>79.9</v>
      </c>
      <c r="L8" s="13"/>
      <c r="M8" s="13"/>
      <c r="N8" s="13"/>
      <c r="O8" s="13"/>
      <c r="P8" s="13"/>
      <c r="Q8" s="13">
        <f>SUM(Q11:Q15)</f>
        <v>0.8</v>
      </c>
      <c r="R8" s="13"/>
      <c r="S8" s="13"/>
      <c r="T8" s="13"/>
      <c r="U8" s="13"/>
      <c r="V8" s="13"/>
      <c r="W8" s="13">
        <f>SUM(W11:W15)</f>
        <v>0.8</v>
      </c>
      <c r="X8" s="11"/>
    </row>
    <row r="9" spans="1:24" ht="54" customHeight="1">
      <c r="A9" s="10" t="s">
        <v>227</v>
      </c>
      <c r="B9" s="12"/>
      <c r="C9" s="12"/>
      <c r="D9" s="1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11"/>
    </row>
    <row r="10" spans="1:24" ht="27.75">
      <c r="A10" s="14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1"/>
    </row>
    <row r="11" spans="1:24" ht="33.75" customHeight="1">
      <c r="A11" s="16" t="s">
        <v>7</v>
      </c>
      <c r="B11" s="12"/>
      <c r="C11" s="13">
        <f>SUMIF($X$17:$X$240,"Бюджет РФ",C$17:C$240)</f>
        <v>0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</row>
    <row r="12" spans="1:24" ht="33.75" customHeight="1">
      <c r="A12" s="16" t="s">
        <v>5</v>
      </c>
      <c r="B12" s="12"/>
      <c r="C12" s="13">
        <f>SUMIF($X$17:$X$240,"Бюджет РБ",C$17:C$240)</f>
        <v>0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</row>
    <row r="13" spans="1:24" ht="33.75" customHeight="1">
      <c r="A13" s="16" t="s">
        <v>6</v>
      </c>
      <c r="B13" s="12"/>
      <c r="C13" s="13">
        <f>SUMIF($X$17:$X$240,"Бюджет ГО",C$17:C$240)</f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</row>
    <row r="14" spans="1:24" ht="57.75" customHeight="1">
      <c r="A14" s="16" t="s">
        <v>209</v>
      </c>
      <c r="B14" s="12"/>
      <c r="C14" s="13">
        <f>SUMIF($X$17:$X$240,"Собств.",C$17:C$240)</f>
        <v>504.5</v>
      </c>
      <c r="D14" s="13"/>
      <c r="E14" s="13">
        <f>SUMIF($X$17:$X$240,"Собств.",E$17:E$240)</f>
        <v>127.39999999999999</v>
      </c>
      <c r="F14" s="13"/>
      <c r="G14" s="13">
        <f>SUMIF($X$17:$X$240,"Собств.",G$17:G$240)</f>
        <v>15</v>
      </c>
      <c r="H14" s="13"/>
      <c r="I14" s="13">
        <f>SUMIF($X$17:$X$240,"Собств.",I$17:I$240)</f>
        <v>15</v>
      </c>
      <c r="J14" s="13"/>
      <c r="K14" s="13">
        <f>SUMIF($X$17:$X$240,"Собств.",K$17:K$240)</f>
        <v>79.9</v>
      </c>
      <c r="L14" s="13"/>
      <c r="M14" s="13"/>
      <c r="N14" s="13"/>
      <c r="O14" s="13"/>
      <c r="P14" s="13"/>
      <c r="Q14" s="13">
        <f>SUMIF($X$17:$X$240,"Собств.",Q$17:Q$240)</f>
        <v>0.8</v>
      </c>
      <c r="R14" s="13"/>
      <c r="S14" s="13"/>
      <c r="T14" s="13"/>
      <c r="U14" s="13"/>
      <c r="V14" s="13"/>
      <c r="W14" s="13">
        <f>SUMIF($X$17:$X$240,"Собств.",W$17:W$240)</f>
        <v>0.8</v>
      </c>
      <c r="X14" s="12"/>
    </row>
    <row r="15" spans="1:24" ht="63.75" customHeight="1">
      <c r="A15" s="16" t="s">
        <v>210</v>
      </c>
      <c r="B15" s="12"/>
      <c r="C15" s="13">
        <f>SUMIF($X$17:$X$240,"Привлеч.",C$17:C$240)</f>
        <v>0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</row>
    <row r="16" spans="1:24" ht="51.75" customHeight="1" hidden="1">
      <c r="A16" s="22" t="s">
        <v>14</v>
      </c>
      <c r="B16" s="12"/>
      <c r="C16" s="13" t="e">
        <f>SUMIF($X$17:$X$240,"Иностр.",#REF!)</f>
        <v>#REF!</v>
      </c>
      <c r="D16" s="12"/>
      <c r="E16" s="13" t="e">
        <f>SUMIF($X$17:$X$240,"Иностр.",#REF!)</f>
        <v>#REF!</v>
      </c>
      <c r="F16" s="13" t="e">
        <f>SUMIF($X$17:$X$240,"Иностр.",#REF!)</f>
        <v>#REF!</v>
      </c>
      <c r="G16" s="13" t="e">
        <f>SUMIF($X$17:$X$240,"Иностр.",#REF!)</f>
        <v>#REF!</v>
      </c>
      <c r="H16" s="13" t="e">
        <f>SUMIF($X$17:$X$240,"Иностр.",#REF!)</f>
        <v>#REF!</v>
      </c>
      <c r="I16" s="13" t="e">
        <f>SUMIF($X$17:$X$240,"Иностр.",#REF!)</f>
        <v>#REF!</v>
      </c>
      <c r="J16" s="13" t="e">
        <f>SUMIF($X$17:$X$240,"Иностр.",#REF!)</f>
        <v>#REF!</v>
      </c>
      <c r="K16" s="13" t="e">
        <f>SUMIF($X$17:$X$240,"Иностр.",#REF!)</f>
        <v>#REF!</v>
      </c>
      <c r="L16" s="13" t="e">
        <f>SUMIF($X$17:$X$240,"Иностр.",#REF!)</f>
        <v>#REF!</v>
      </c>
      <c r="M16" s="13" t="e">
        <f>SUMIF($X$17:$X$240,"Иностр.",#REF!)</f>
        <v>#REF!</v>
      </c>
      <c r="N16" s="13" t="e">
        <f>SUMIF($X$17:$X$240,"Иностр.",#REF!)</f>
        <v>#REF!</v>
      </c>
      <c r="O16" s="13" t="e">
        <f>SUMIF($X$17:$X$240,"Иностр.",#REF!)</f>
        <v>#REF!</v>
      </c>
      <c r="P16" s="13" t="e">
        <f>SUMIF($X$17:$X$240,"Иностр.",#REF!)</f>
        <v>#REF!</v>
      </c>
      <c r="Q16" s="13" t="e">
        <f>SUMIF($X$17:$X$240,"Иностр.",#REF!)</f>
        <v>#REF!</v>
      </c>
      <c r="R16" s="13" t="e">
        <f>SUMIF($X$17:$X$240,"Иностр.",#REF!)</f>
        <v>#REF!</v>
      </c>
      <c r="S16" s="13" t="e">
        <f>SUMIF($X$17:$X$240,"Иностр.",#REF!)</f>
        <v>#REF!</v>
      </c>
      <c r="T16" s="13" t="e">
        <f>SUMIF($X$17:$X$240,"Иностр.",#REF!)</f>
        <v>#REF!</v>
      </c>
      <c r="U16" s="13" t="e">
        <f>SUMIF($X$17:$X$240,"Иностр.",#REF!)</f>
        <v>#REF!</v>
      </c>
      <c r="V16" s="13" t="e">
        <f>SUMIF($X$17:$X$240,"Иностр.",#REF!)</f>
        <v>#REF!</v>
      </c>
      <c r="W16" s="13" t="e">
        <f>SUMIF($X$17:$X$240,"Иностр.",#REF!)</f>
        <v>#REF!</v>
      </c>
      <c r="X16" s="12"/>
    </row>
    <row r="17" spans="1:22" ht="27.75">
      <c r="A17" s="67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</row>
    <row r="18" spans="1:24" ht="81" customHeight="1">
      <c r="A18" s="73" t="s">
        <v>170</v>
      </c>
      <c r="B18" s="48"/>
      <c r="C18" s="48"/>
      <c r="D18" s="79"/>
      <c r="E18" s="79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79"/>
    </row>
    <row r="19" spans="1:24" ht="81" customHeight="1">
      <c r="A19" s="48" t="s">
        <v>289</v>
      </c>
      <c r="B19" s="48"/>
      <c r="C19" s="128">
        <v>24.5</v>
      </c>
      <c r="D19" s="133"/>
      <c r="E19" s="133">
        <v>3.6</v>
      </c>
      <c r="F19" s="133"/>
      <c r="G19" s="133"/>
      <c r="H19" s="133"/>
      <c r="I19" s="133"/>
      <c r="J19" s="133" t="s">
        <v>11</v>
      </c>
      <c r="K19" s="133">
        <v>64.9</v>
      </c>
      <c r="L19" s="133"/>
      <c r="M19" s="133"/>
      <c r="N19" s="133"/>
      <c r="O19" s="133"/>
      <c r="P19" s="133"/>
      <c r="Q19" s="133">
        <v>0.8</v>
      </c>
      <c r="R19" s="133"/>
      <c r="S19" s="133"/>
      <c r="T19" s="133"/>
      <c r="U19" s="133"/>
      <c r="V19" s="133"/>
      <c r="W19" s="133">
        <v>0.8</v>
      </c>
      <c r="X19" s="55" t="s">
        <v>12</v>
      </c>
    </row>
    <row r="20" spans="1:24" ht="81.75" customHeight="1">
      <c r="A20" s="73" t="s">
        <v>196</v>
      </c>
      <c r="B20" s="115"/>
      <c r="C20" s="115"/>
      <c r="D20" s="129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55"/>
    </row>
    <row r="21" spans="1:24" ht="166.5">
      <c r="A21" s="115" t="s">
        <v>197</v>
      </c>
      <c r="B21" s="115"/>
      <c r="C21" s="9">
        <v>480</v>
      </c>
      <c r="D21" s="5" t="s">
        <v>24</v>
      </c>
      <c r="E21" s="5">
        <v>123.8</v>
      </c>
      <c r="F21" s="5" t="s">
        <v>11</v>
      </c>
      <c r="G21" s="5">
        <v>15</v>
      </c>
      <c r="H21" s="5" t="s">
        <v>11</v>
      </c>
      <c r="I21" s="5">
        <v>15</v>
      </c>
      <c r="J21" s="5" t="s">
        <v>11</v>
      </c>
      <c r="K21" s="5">
        <v>15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44" t="s">
        <v>12</v>
      </c>
    </row>
  </sheetData>
  <sheetProtection/>
  <mergeCells count="18">
    <mergeCell ref="A1:X1"/>
    <mergeCell ref="E9:W9"/>
    <mergeCell ref="A4:A6"/>
    <mergeCell ref="B4:C5"/>
    <mergeCell ref="D4:E5"/>
    <mergeCell ref="F4:K4"/>
    <mergeCell ref="L4:Q4"/>
    <mergeCell ref="R4:W4"/>
    <mergeCell ref="X4:X6"/>
    <mergeCell ref="F5:G5"/>
    <mergeCell ref="T5:U5"/>
    <mergeCell ref="V5:W5"/>
    <mergeCell ref="H5:I5"/>
    <mergeCell ref="J5:K5"/>
    <mergeCell ref="L5:M5"/>
    <mergeCell ref="N5:O5"/>
    <mergeCell ref="P5:Q5"/>
    <mergeCell ref="R5:S5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Проскурякова Галина Анатольевна</cp:lastModifiedBy>
  <cp:lastPrinted>2017-12-11T09:15:13Z</cp:lastPrinted>
  <dcterms:created xsi:type="dcterms:W3CDTF">1996-10-08T23:32:33Z</dcterms:created>
  <dcterms:modified xsi:type="dcterms:W3CDTF">2017-12-15T04:58:24Z</dcterms:modified>
  <cp:category/>
  <cp:version/>
  <cp:contentType/>
  <cp:contentStatus/>
</cp:coreProperties>
</file>